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Graphs'!$A$4:$O$66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<sst xmlns="http://schemas.openxmlformats.org/spreadsheetml/2006/main" count="87" uniqueCount="52">
  <si>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</si>
  <si>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</si>
  <si>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</si>
  <si>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</si>
  <si>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</si>
  <si>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</si>
  <si>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</si>
  <si>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</si>
  <si>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</si>
  <si>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</si>
  <si>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</si>
  <si>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</si>
  <si>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</si>
  <si>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</si>
  <si>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</si>
  <si>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</si>
  <si>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</si>
  <si>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</si>
  <si>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</si>
  <si>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</si>
  <si>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</si>
  <si>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</si>
  <si>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</si>
  <si>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</si>
  <si>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</si>
  <si>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</si>
  <si>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</si>
  <si>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</si>
  <si>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</si>
  <si>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</si>
  <si>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</si>
  <si>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</si>
  <si>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</si>
  <si>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</si>
  <si>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</si>
  <si>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</si>
  <si>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</si>
  <si>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</si>
  <si>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</si>
  <si>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</si>
  <si>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</si>
  <si>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</si>
  <si>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</si>
  <si>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</si>
  <si>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</si>
  <si>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</si>
  <si>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</si>
  <si>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</si>
  <si>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</si>
  <si>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</si>
  <si>
    <t>New: 60-40</t>
  </si>
  <si>
    <t>Old: 40-10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</si>
</sst>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36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25"/>
          <c:w val="0.763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New: 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Old: 40-10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0.16</c:v>
                </c:pt>
                <c:pt idx="6">
                  <c:v>0.23</c:v>
                </c:pt>
                <c:pt idx="7">
                  <c:v>0.3</c:v>
                </c:pt>
                <c:pt idx="8">
                  <c:v>0.37</c:v>
                </c:pt>
                <c:pt idx="9">
                  <c:v>0.51</c:v>
                </c:pt>
                <c:pt idx="10">
                  <c:v>0.71</c:v>
                </c:pt>
                <c:pt idx="11">
                  <c:v>0.94</c:v>
                </c:pt>
                <c:pt idx="12">
                  <c:v>1.03</c:v>
                </c:pt>
                <c:pt idx="13">
                  <c:v>1.11</c:v>
                </c:pt>
                <c:pt idx="14">
                  <c:v>1.2</c:v>
                </c:pt>
                <c:pt idx="15">
                  <c:v>1.25</c:v>
                </c:pt>
                <c:pt idx="16">
                  <c:v>1.36</c:v>
                </c:pt>
                <c:pt idx="17">
                  <c:v>1.53</c:v>
                </c:pt>
                <c:pt idx="18">
                  <c:v>1.72</c:v>
                </c:pt>
                <c:pt idx="19">
                  <c:v>1.85</c:v>
                </c:pt>
                <c:pt idx="20">
                  <c:v>1.92</c:v>
                </c:pt>
                <c:pt idx="21">
                  <c:v>1.93</c:v>
                </c:pt>
                <c:pt idx="22">
                  <c:v>1.96</c:v>
                </c:pt>
              </c:numCache>
            </c:numRef>
          </c:yVal>
          <c:smooth val="0"/>
        </c:ser>
        <c:axId val="65047060"/>
        <c:axId val="48552629"/>
      </c:scatterChart>
      <c:valAx>
        <c:axId val="6504706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At val="-0.1"/>
        <c:crossBetween val="midCat"/>
        <c:dispUnits/>
        <c:majorUnit val="1"/>
        <c:minorUnit val="0.2"/>
      </c:valAx>
      <c:valAx>
        <c:axId val="48552629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1765"/>
          <c:w val="0.25325"/>
          <c:h val="0.262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65170222"/>
        <c:axId val="49661087"/>
      </c:scatterChart>
      <c:valAx>
        <c:axId val="651702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9661087"/>
        <c:crosses val="autoZero"/>
        <c:crossBetween val="midCat"/>
        <c:dispUnits/>
        <c:majorUnit val="5"/>
        <c:minorUnit val="1"/>
      </c:valAx>
      <c:valAx>
        <c:axId val="4966108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517022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44296600"/>
        <c:axId val="63125081"/>
      </c:scatterChart>
      <c:valAx>
        <c:axId val="442966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3125081"/>
        <c:crossesAt val="0"/>
        <c:crossBetween val="midCat"/>
        <c:dispUnits/>
        <c:majorUnit val="1"/>
        <c:minorUnit val="0.2"/>
      </c:valAx>
      <c:valAx>
        <c:axId val="6312508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429660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31254818"/>
        <c:axId val="12857907"/>
      </c:scatterChart>
      <c:valAx>
        <c:axId val="3125481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12857907"/>
        <c:crossesAt val="0"/>
        <c:crossBetween val="midCat"/>
        <c:dispUnits/>
        <c:majorUnit val="1"/>
        <c:minorUnit val="0.2"/>
      </c:valAx>
      <c:valAx>
        <c:axId val="1285790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125481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48612300"/>
        <c:axId val="34857517"/>
      </c:scatterChart>
      <c:valAx>
        <c:axId val="486123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4857517"/>
        <c:crossesAt val="0"/>
        <c:crossBetween val="midCat"/>
        <c:dispUnits/>
        <c:majorUnit val="1"/>
        <c:minorUnit val="0.2"/>
      </c:valAx>
      <c:valAx>
        <c:axId val="3485751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861230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45282198"/>
        <c:axId val="4886599"/>
      </c:scatterChart>
      <c:valAx>
        <c:axId val="4528219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886599"/>
        <c:crossesAt val="0"/>
        <c:crossBetween val="midCat"/>
        <c:dispUnits/>
        <c:majorUnit val="1"/>
        <c:minorUnit val="0.2"/>
      </c:valAx>
      <c:valAx>
        <c:axId val="488659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528219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43979392"/>
        <c:axId val="60270209"/>
      </c:scatterChart>
      <c:valAx>
        <c:axId val="4397939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0270209"/>
        <c:crossesAt val="0"/>
        <c:crossBetween val="midCat"/>
        <c:dispUnits/>
        <c:majorUnit val="1"/>
        <c:minorUnit val="0.2"/>
      </c:valAx>
      <c:valAx>
        <c:axId val="6027020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397939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5560970"/>
        <c:axId val="50048731"/>
      </c:scatterChart>
      <c:valAx>
        <c:axId val="55609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0048731"/>
        <c:crossesAt val="0"/>
        <c:crossBetween val="midCat"/>
        <c:dispUnits/>
        <c:majorUnit val="1"/>
        <c:minorUnit val="0.2"/>
      </c:valAx>
      <c:valAx>
        <c:axId val="5004873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56097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47785396"/>
        <c:axId val="27415381"/>
      </c:scatterChart>
      <c:valAx>
        <c:axId val="4778539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7415381"/>
        <c:crossesAt val="0"/>
        <c:crossBetween val="midCat"/>
        <c:dispUnits/>
        <c:majorUnit val="1"/>
        <c:minorUnit val="0.2"/>
      </c:valAx>
      <c:valAx>
        <c:axId val="27415381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778539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45411838"/>
        <c:axId val="6053359"/>
      </c:scatterChart>
      <c:valAx>
        <c:axId val="454118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6053359"/>
        <c:crossesAt val="0"/>
        <c:crossBetween val="midCat"/>
        <c:dispUnits/>
        <c:majorUnit val="1"/>
        <c:minorUnit val="0.2"/>
      </c:valAx>
      <c:valAx>
        <c:axId val="605335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541183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54480232"/>
        <c:axId val="20560041"/>
      </c:scatterChart>
      <c:valAx>
        <c:axId val="544802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0560041"/>
        <c:crossesAt val="-0.1"/>
        <c:crossBetween val="midCat"/>
        <c:dispUnits/>
        <c:majorUnit val="1"/>
        <c:minorUnit val="0.2"/>
      </c:valAx>
      <c:valAx>
        <c:axId val="2056004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448023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2825"/>
          <c:y val="0.1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New: 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Old: 40-10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0.06109177276080238</c:v>
                </c:pt>
                <c:pt idx="1">
                  <c:v>0.07901998862523572</c:v>
                </c:pt>
                <c:pt idx="2">
                  <c:v>0.12191226378050318</c:v>
                </c:pt>
                <c:pt idx="3">
                  <c:v>0.15065006373496304</c:v>
                </c:pt>
                <c:pt idx="4">
                  <c:v>0.14720736737379653</c:v>
                </c:pt>
                <c:pt idx="5">
                  <c:v>0.1570558212312256</c:v>
                </c:pt>
                <c:pt idx="6">
                  <c:v>0.2296088671969746</c:v>
                </c:pt>
                <c:pt idx="7">
                  <c:v>0.34113695391028487</c:v>
                </c:pt>
                <c:pt idx="8">
                  <c:v>0.37658391575332667</c:v>
                </c:pt>
                <c:pt idx="9">
                  <c:v>0.30084510499907197</c:v>
                </c:pt>
                <c:pt idx="10">
                  <c:v>0.19977148408030232</c:v>
                </c:pt>
                <c:pt idx="11">
                  <c:v>0.16045326725761042</c:v>
                </c:pt>
                <c:pt idx="12">
                  <c:v>0.15077747178967862</c:v>
                </c:pt>
                <c:pt idx="13">
                  <c:v>0.19139756888129603</c:v>
                </c:pt>
                <c:pt idx="14">
                  <c:v>0.28100457194314404</c:v>
                </c:pt>
                <c:pt idx="15">
                  <c:v>0.3317887233686236</c:v>
                </c:pt>
                <c:pt idx="16">
                  <c:v>0.30299101737157685</c:v>
                </c:pt>
                <c:pt idx="17">
                  <c:v>0.19842035453964135</c:v>
                </c:pt>
                <c:pt idx="18">
                  <c:v>0.08656584683608537</c:v>
                </c:pt>
              </c:numCache>
            </c:numRef>
          </c:yVal>
          <c:smooth val="1"/>
        </c:ser>
        <c:axId val="34320478"/>
        <c:axId val="40448847"/>
      </c:scatterChart>
      <c:valAx>
        <c:axId val="3432047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448847"/>
        <c:crossesAt val="0"/>
        <c:crossBetween val="midCat"/>
        <c:dispUnits/>
        <c:majorUnit val="1"/>
        <c:minorUnit val="0.2"/>
      </c:valAx>
      <c:valAx>
        <c:axId val="404488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236"/>
          <c:w val="0.2455"/>
          <c:h val="0.283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50822642"/>
        <c:axId val="54750595"/>
      </c:scatterChart>
      <c:valAx>
        <c:axId val="5082264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4750595"/>
        <c:crossesAt val="-0.1"/>
        <c:crossBetween val="midCat"/>
        <c:dispUnits/>
        <c:majorUnit val="1"/>
        <c:minorUnit val="0.2"/>
      </c:val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08226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22993308"/>
        <c:axId val="5613181"/>
      </c:scatterChart>
      <c:valAx>
        <c:axId val="229933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613181"/>
        <c:crossesAt val="-0.1"/>
        <c:crossBetween val="midCat"/>
        <c:dispUnits/>
        <c:majorUnit val="1"/>
        <c:minorUnit val="0.2"/>
      </c:val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299330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50518630"/>
        <c:axId val="52014487"/>
      </c:scatterChart>
      <c:valAx>
        <c:axId val="5051863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2014487"/>
        <c:crossesAt val="-0.1"/>
        <c:crossBetween val="midCat"/>
        <c:dispUnits/>
        <c:majorUnit val="1"/>
        <c:minorUnit val="0.2"/>
      </c:val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051863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65477200"/>
        <c:axId val="52423889"/>
      </c:scatterChart>
      <c:valAx>
        <c:axId val="654772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2423889"/>
        <c:crossesAt val="-0.1"/>
        <c:crossBetween val="midCat"/>
        <c:dispUnits/>
        <c:majorUnit val="1"/>
        <c:minorUnit val="0.2"/>
      </c:val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6547720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2052954"/>
        <c:axId val="18476587"/>
      </c:scatterChart>
      <c:valAx>
        <c:axId val="205295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8476587"/>
        <c:crossesAt val="-0.1"/>
        <c:crossBetween val="midCat"/>
        <c:dispUnits/>
        <c:majorUnit val="1"/>
        <c:minorUnit val="0.2"/>
      </c:valAx>
      <c:valAx>
        <c:axId val="18476587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20529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32071556"/>
        <c:axId val="20208549"/>
      </c:scatterChart>
      <c:valAx>
        <c:axId val="3207155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0208549"/>
        <c:crossesAt val="-0.1"/>
        <c:crossBetween val="midCat"/>
        <c:dispUnits/>
        <c:majorUnit val="1"/>
        <c:minorUnit val="0.2"/>
      </c:val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207155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Graphs'!$M$101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Graphs'!$M$105:$M$123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Graphs'!$N$101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Graphs'!$N$105:$N$123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Graphs'!$O$101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Graphs'!$O$105:$O$123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Graphs'!$P$101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Graphs'!$P$105:$P$123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Graphs'!$Q$101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Graphs'!$Q$105:$Q$123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Graphs'!$R$101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Graphs'!$R$105:$R$123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Graphs'!$S$101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Graphs'!$B$105:$B$123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Graphs'!$S$105:$S$123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47659214"/>
        <c:axId val="26279743"/>
      </c:scatterChart>
      <c:valAx>
        <c:axId val="476592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6279743"/>
        <c:crossesAt val="-0.1"/>
        <c:crossBetween val="midCat"/>
        <c:dispUnits/>
        <c:majorUnit val="1"/>
        <c:minorUnit val="0.2"/>
      </c:val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765921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5191096"/>
        <c:axId val="48284409"/>
      </c:scatterChart>
      <c:valAx>
        <c:axId val="3519109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48284409"/>
        <c:crosses val="autoZero"/>
        <c:crossBetween val="midCat"/>
        <c:dispUnits/>
        <c:majorUnit val="5"/>
        <c:minorUnit val="1"/>
      </c:valAx>
      <c:valAx>
        <c:axId val="48284409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5191096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18723027"/>
        <c:crosses val="autoZero"/>
        <c:crossBetween val="midCat"/>
        <c:dispUnits/>
        <c:majorUnit val="5"/>
        <c:minorUnit val="1"/>
      </c:valAx>
      <c:valAx>
        <c:axId val="18723027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31906498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4289516"/>
        <c:axId val="40170189"/>
      </c:scatterChart>
      <c:valAx>
        <c:axId val="34289516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170189"/>
        <c:crossesAt val="0"/>
        <c:crossBetween val="midCat"/>
        <c:dispUnits/>
        <c:majorUnit val="1"/>
        <c:minorUnit val="0.2"/>
      </c:valAx>
      <c:valAx>
        <c:axId val="4017018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289516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Graphs'!$D$100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Graphs'!$D$103:$D$125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28495304"/>
        <c:axId val="55131145"/>
      </c:scatterChart>
      <c:valAx>
        <c:axId val="284953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5131145"/>
        <c:crosses val="autoZero"/>
        <c:crossBetween val="midCat"/>
        <c:dispUnits/>
        <c:majorUnit val="5"/>
        <c:minorUnit val="1"/>
      </c:valAx>
      <c:valAx>
        <c:axId val="55131145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849530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Graphs'!$E$100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Graphs'!$E$103:$E$125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26418258"/>
        <c:axId val="36437731"/>
      </c:scatterChart>
      <c:valAx>
        <c:axId val="2641825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6437731"/>
        <c:crosses val="autoZero"/>
        <c:crossBetween val="midCat"/>
        <c:dispUnits/>
        <c:majorUnit val="5"/>
        <c:minorUnit val="1"/>
      </c:valAx>
      <c:valAx>
        <c:axId val="3643773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6418258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Graphs'!$F$100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Graphs'!$F$103:$F$125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59504124"/>
        <c:axId val="65775069"/>
      </c:scatterChart>
      <c:valAx>
        <c:axId val="595041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5775069"/>
        <c:crosses val="autoZero"/>
        <c:crossBetween val="midCat"/>
        <c:dispUnits/>
        <c:majorUnit val="5"/>
        <c:minorUnit val="1"/>
      </c:valAx>
      <c:valAx>
        <c:axId val="6577506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950412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Graphs'!$G$100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Graphs'!$G$103:$G$125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55104710"/>
        <c:axId val="26180343"/>
      </c:scatterChart>
      <c:valAx>
        <c:axId val="5510471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6180343"/>
        <c:crosses val="autoZero"/>
        <c:crossBetween val="midCat"/>
        <c:dispUnits/>
        <c:majorUnit val="5"/>
        <c:minorUnit val="1"/>
      </c:valAx>
      <c:valAx>
        <c:axId val="2618034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510471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Graphs'!$H$100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Graphs'!$H$103:$H$125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34296496"/>
        <c:axId val="40233009"/>
      </c:scatterChart>
      <c:valAx>
        <c:axId val="3429649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0233009"/>
        <c:crosses val="autoZero"/>
        <c:crossBetween val="midCat"/>
        <c:dispUnits/>
        <c:majorUnit val="5"/>
        <c:minorUnit val="1"/>
      </c:valAx>
      <c:valAx>
        <c:axId val="4023300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429649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Graphs'!$I$100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Graphs'!$I$103:$I$125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7648267"/>
        <c:crosses val="autoZero"/>
        <c:crossBetween val="midCat"/>
        <c:dispUnits/>
        <c:majorUnit val="5"/>
        <c:minorUnit val="1"/>
      </c:valAx>
      <c:valAx>
        <c:axId val="3764826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655276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Graphs'!$J$100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Graphs'!$B$103:$B$125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Graphs'!$J$103:$J$125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3290084"/>
        <c:axId val="29610757"/>
      </c:scatterChart>
      <c:valAx>
        <c:axId val="329008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9610757"/>
        <c:crosses val="autoZero"/>
        <c:crossBetween val="midCat"/>
        <c:dispUnits/>
        <c:majorUnit val="5"/>
        <c:minorUnit val="1"/>
      </c:valAx>
      <c:valAx>
        <c:axId val="2961075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29008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14</xdr:col>
      <xdr:colOff>9525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95250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57150</xdr:rowOff>
    </xdr:from>
    <xdr:to>
      <xdr:col>14</xdr:col>
      <xdr:colOff>19050</xdr:colOff>
      <xdr:row>60</xdr:row>
      <xdr:rowOff>133350</xdr:rowOff>
    </xdr:to>
    <xdr:graphicFrame>
      <xdr:nvGraphicFramePr>
        <xdr:cNvPr id="2" name="Chart 6"/>
        <xdr:cNvGraphicFramePr/>
      </xdr:nvGraphicFramePr>
      <xdr:xfrm>
        <a:off x="95250" y="561975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50" zoomScaleNormal="50" workbookViewId="0" topLeftCell="A1">
      <selection activeCell="AA27" sqref="AA26:AA27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5" width="2.28125" style="3" customWidth="1"/>
    <col min="16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 thickBot="1">
      <c r="B3" s="5"/>
      <c r="E3" s="5"/>
      <c r="F3" s="5"/>
      <c r="G3" s="5"/>
      <c r="H3" s="5"/>
      <c r="I3" s="5"/>
      <c r="J3" s="5"/>
      <c r="K3" s="5"/>
      <c r="L3" s="5"/>
    </row>
    <row r="4" spans="1:15" ht="12.75">
      <c r="A4" s="4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5"/>
    </row>
    <row r="5" spans="1:15" ht="12.75">
      <c r="A5" s="11"/>
      <c r="O5" s="56"/>
    </row>
    <row r="6" spans="1:15" ht="12.75">
      <c r="A6" s="50"/>
      <c r="O6" s="56"/>
    </row>
    <row r="7" spans="1:15" ht="12.75">
      <c r="A7" s="50"/>
      <c r="O7" s="56"/>
    </row>
    <row r="8" spans="1:15" ht="12.75">
      <c r="A8" s="50"/>
      <c r="O8" s="56"/>
    </row>
    <row r="9" spans="1:15" ht="12.75">
      <c r="A9" s="50"/>
      <c r="O9" s="56"/>
    </row>
    <row r="10" spans="1:15" ht="12.75">
      <c r="A10" s="50"/>
      <c r="O10" s="56"/>
    </row>
    <row r="11" spans="1:15" ht="12.75">
      <c r="A11" s="50"/>
      <c r="O11" s="56"/>
    </row>
    <row r="12" spans="1:15" ht="12.75">
      <c r="A12" s="50"/>
      <c r="O12" s="56"/>
    </row>
    <row r="13" spans="1:15" ht="12.75">
      <c r="A13" s="50"/>
      <c r="O13" s="56"/>
    </row>
    <row r="14" spans="1:15" ht="12.75">
      <c r="A14" s="50"/>
      <c r="O14" s="56"/>
    </row>
    <row r="15" spans="1:15" ht="12.75">
      <c r="A15" s="50"/>
      <c r="O15" s="56"/>
    </row>
    <row r="16" spans="1:15" ht="12.75">
      <c r="A16" s="50"/>
      <c r="O16" s="56"/>
    </row>
    <row r="17" spans="1:15" ht="12.75">
      <c r="A17" s="50"/>
      <c r="O17" s="56"/>
    </row>
    <row r="18" spans="1:15" ht="12.75">
      <c r="A18" s="50"/>
      <c r="O18" s="56"/>
    </row>
    <row r="19" spans="1:15" ht="12.75">
      <c r="A19" s="50"/>
      <c r="O19" s="56"/>
    </row>
    <row r="20" spans="1:15" ht="12.75">
      <c r="A20" s="50"/>
      <c r="O20" s="56"/>
    </row>
    <row r="21" spans="1:15" ht="12.75">
      <c r="A21" s="50"/>
      <c r="O21" s="56"/>
    </row>
    <row r="22" spans="1:15" ht="12.75">
      <c r="A22" s="50"/>
      <c r="O22" s="56"/>
    </row>
    <row r="23" spans="1:15" ht="12.75">
      <c r="A23" s="50"/>
      <c r="O23" s="56"/>
    </row>
    <row r="24" spans="1:15" ht="12.75">
      <c r="A24" s="50"/>
      <c r="O24" s="56"/>
    </row>
    <row r="25" spans="1:15" ht="12.75">
      <c r="A25" s="50"/>
      <c r="O25" s="56"/>
    </row>
    <row r="26" spans="1:15" ht="12.75">
      <c r="A26" s="50"/>
      <c r="O26" s="56"/>
    </row>
    <row r="27" spans="1:15" ht="12.75">
      <c r="A27" s="50"/>
      <c r="O27" s="56"/>
    </row>
    <row r="28" spans="1:15" ht="12.75">
      <c r="A28" s="50"/>
      <c r="O28" s="56"/>
    </row>
    <row r="29" spans="1:15" ht="12.75">
      <c r="A29" s="50"/>
      <c r="O29" s="56"/>
    </row>
    <row r="30" spans="1:15" ht="12.75">
      <c r="A30" s="50"/>
      <c r="O30" s="56"/>
    </row>
    <row r="31" spans="1:15" ht="12.75">
      <c r="A31" s="50"/>
      <c r="O31" s="56"/>
    </row>
    <row r="32" spans="1:15" ht="12.75">
      <c r="A32" s="50"/>
      <c r="O32" s="56"/>
    </row>
    <row r="33" spans="1:15" ht="12.75">
      <c r="A33" s="50"/>
      <c r="O33" s="56"/>
    </row>
    <row r="34" spans="1:15" ht="12.75">
      <c r="A34" s="50"/>
      <c r="O34" s="56"/>
    </row>
    <row r="35" spans="1:15" ht="12.75">
      <c r="A35" s="50"/>
      <c r="O35" s="56"/>
    </row>
    <row r="36" spans="1:15" ht="12.75">
      <c r="A36" s="50"/>
      <c r="O36" s="56"/>
    </row>
    <row r="37" spans="1:15" ht="12.75">
      <c r="A37" s="50"/>
      <c r="O37" s="56"/>
    </row>
    <row r="38" spans="1:15" ht="12.75">
      <c r="A38" s="50"/>
      <c r="O38" s="56"/>
    </row>
    <row r="39" spans="1:15" ht="12.75">
      <c r="A39" s="50"/>
      <c r="O39" s="56"/>
    </row>
    <row r="40" spans="1:15" ht="12.75">
      <c r="A40" s="50"/>
      <c r="O40" s="56"/>
    </row>
    <row r="41" spans="1:15" ht="12.75">
      <c r="A41" s="50"/>
      <c r="O41" s="56"/>
    </row>
    <row r="42" spans="1:15" ht="12.75">
      <c r="A42" s="50"/>
      <c r="O42" s="56"/>
    </row>
    <row r="43" spans="1:15" ht="12.75">
      <c r="A43" s="50"/>
      <c r="O43" s="56"/>
    </row>
    <row r="44" spans="1:15" ht="12.75">
      <c r="A44" s="50"/>
      <c r="O44" s="56"/>
    </row>
    <row r="45" spans="1:15" ht="12.75">
      <c r="A45" s="50"/>
      <c r="O45" s="56"/>
    </row>
    <row r="46" spans="1:15" ht="12.75">
      <c r="A46" s="50"/>
      <c r="O46" s="56"/>
    </row>
    <row r="47" spans="1:15" ht="12.75">
      <c r="A47" s="50"/>
      <c r="O47" s="56"/>
    </row>
    <row r="48" spans="1:15" ht="12.75">
      <c r="A48" s="50"/>
      <c r="O48" s="56"/>
    </row>
    <row r="49" spans="1:15" ht="12.75">
      <c r="A49" s="50"/>
      <c r="O49" s="56"/>
    </row>
    <row r="50" spans="1:15" ht="12.75">
      <c r="A50" s="50"/>
      <c r="O50" s="56"/>
    </row>
    <row r="51" spans="1:15" ht="12.75">
      <c r="A51" s="50"/>
      <c r="O51" s="56"/>
    </row>
    <row r="52" spans="1:15" ht="12.75">
      <c r="A52" s="50"/>
      <c r="O52" s="56"/>
    </row>
    <row r="53" spans="1:15" ht="12.75">
      <c r="A53" s="50"/>
      <c r="O53" s="56"/>
    </row>
    <row r="54" spans="1:15" ht="12.75">
      <c r="A54" s="50"/>
      <c r="O54" s="56"/>
    </row>
    <row r="55" spans="1:15" ht="12.75">
      <c r="A55" s="50"/>
      <c r="O55" s="56"/>
    </row>
    <row r="56" spans="1:15" ht="12.75">
      <c r="A56" s="50"/>
      <c r="O56" s="56"/>
    </row>
    <row r="57" spans="1:15" ht="12.75">
      <c r="A57" s="50"/>
      <c r="O57" s="56"/>
    </row>
    <row r="58" spans="1:15" ht="12.75">
      <c r="A58" s="50"/>
      <c r="O58" s="56"/>
    </row>
    <row r="59" spans="1:15" ht="12.75">
      <c r="A59" s="50"/>
      <c r="O59" s="56"/>
    </row>
    <row r="60" spans="1:15" ht="12.75">
      <c r="A60" s="50"/>
      <c r="O60" s="56"/>
    </row>
    <row r="61" spans="1:15" ht="12.75">
      <c r="A61" s="50"/>
      <c r="O61" s="56"/>
    </row>
    <row r="62" spans="1:15" ht="12.75">
      <c r="A62" s="50"/>
      <c r="O62" s="56"/>
    </row>
    <row r="63" spans="1:15" ht="12.75">
      <c r="A63" s="50"/>
      <c r="O63" s="56"/>
    </row>
    <row r="64" spans="1:15" ht="12.75">
      <c r="A64" s="50"/>
      <c r="O64" s="56"/>
    </row>
    <row r="65" spans="1:15" ht="12.75">
      <c r="A65" s="50"/>
      <c r="O65" s="56"/>
    </row>
    <row r="66" spans="1:15" ht="13.5" thickBo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7"/>
    </row>
    <row r="69" ht="13.5" thickBot="1"/>
    <row r="70" spans="2:23" s="4" customFormat="1" ht="12.75">
      <c r="B70" s="58" t="s">
        <v>10</v>
      </c>
      <c r="C70" s="59"/>
      <c r="D70" s="59"/>
      <c r="E70" s="59"/>
      <c r="F70" s="60"/>
      <c r="H70" s="58" t="s">
        <v>19</v>
      </c>
      <c r="I70" s="59"/>
      <c r="J70" s="59"/>
      <c r="K70" s="60"/>
      <c r="L70" s="25"/>
      <c r="M70" s="26"/>
      <c r="N70" s="26"/>
      <c r="O70" s="26"/>
      <c r="P70" s="26"/>
      <c r="Q70" s="26"/>
      <c r="R70" s="27"/>
      <c r="S70" s="27"/>
      <c r="T70" s="27"/>
      <c r="U70" s="27"/>
      <c r="V70" s="27"/>
      <c r="W70" s="27"/>
    </row>
    <row r="71" spans="1:23" s="4" customFormat="1" ht="12.75">
      <c r="A71" s="4" t="s">
        <v>0</v>
      </c>
      <c r="B71" s="9" t="s">
        <v>11</v>
      </c>
      <c r="C71" s="8" t="s">
        <v>18</v>
      </c>
      <c r="D71" s="8" t="s">
        <v>18</v>
      </c>
      <c r="E71" s="7" t="s">
        <v>13</v>
      </c>
      <c r="F71" s="10" t="s">
        <v>16</v>
      </c>
      <c r="G71" s="7" t="s">
        <v>3</v>
      </c>
      <c r="H71" s="9" t="s">
        <v>11</v>
      </c>
      <c r="I71" s="8" t="s">
        <v>18</v>
      </c>
      <c r="J71" s="8" t="s">
        <v>18</v>
      </c>
      <c r="K71" s="19" t="s">
        <v>16</v>
      </c>
      <c r="L71" s="36" t="s">
        <v>50</v>
      </c>
      <c r="M71" s="53" t="s">
        <v>51</v>
      </c>
      <c r="N71" s="53"/>
      <c r="O71" s="53"/>
      <c r="P71" s="36"/>
      <c r="Q71" s="53"/>
      <c r="R71" s="53"/>
      <c r="S71" s="53"/>
      <c r="T71" s="36"/>
      <c r="U71" s="36"/>
      <c r="V71" s="36"/>
      <c r="W71" s="36"/>
    </row>
    <row r="72" spans="2:23" s="4" customFormat="1" ht="12.75">
      <c r="B72" s="9" t="s">
        <v>12</v>
      </c>
      <c r="C72" s="7" t="s">
        <v>14</v>
      </c>
      <c r="D72" s="7" t="s">
        <v>15</v>
      </c>
      <c r="E72" s="7" t="s">
        <v>12</v>
      </c>
      <c r="F72" s="12"/>
      <c r="G72" s="7" t="s">
        <v>17</v>
      </c>
      <c r="H72" s="9" t="s">
        <v>12</v>
      </c>
      <c r="I72" s="7" t="s">
        <v>14</v>
      </c>
      <c r="J72" s="7" t="s">
        <v>15</v>
      </c>
      <c r="K72" s="12"/>
      <c r="L72" s="21"/>
      <c r="M72"/>
      <c r="N72"/>
      <c r="O72"/>
      <c r="P72" s="21"/>
      <c r="Q72"/>
      <c r="R72"/>
      <c r="S72"/>
      <c r="T72" s="29"/>
      <c r="U72" s="21"/>
      <c r="V72" s="21"/>
      <c r="W72" s="21"/>
    </row>
    <row r="73" spans="2:23" s="4" customFormat="1" ht="6" customHeight="1">
      <c r="B73" s="11"/>
      <c r="F73" s="12"/>
      <c r="H73" s="11"/>
      <c r="K73" s="12"/>
      <c r="L73" s="21"/>
      <c r="M73"/>
      <c r="N73"/>
      <c r="O73"/>
      <c r="P73" s="21"/>
      <c r="Q73"/>
      <c r="R73"/>
      <c r="S73"/>
      <c r="T73" s="29"/>
      <c r="U73" s="21"/>
      <c r="V73" s="21"/>
      <c r="W73" s="21"/>
    </row>
    <row r="74" spans="1:23" ht="12.75">
      <c r="A74" s="4" t="s">
        <v>1</v>
      </c>
      <c r="B74" s="14">
        <v>0</v>
      </c>
      <c r="C74" s="5">
        <v>0</v>
      </c>
      <c r="D74" s="5">
        <v>0</v>
      </c>
      <c r="E74" s="5"/>
      <c r="F74" s="15">
        <f>(SUM(B74:D74))/3</f>
        <v>0</v>
      </c>
      <c r="G74" s="5">
        <v>10</v>
      </c>
      <c r="H74" s="14">
        <v>1.64</v>
      </c>
      <c r="I74" s="5">
        <v>1.65</v>
      </c>
      <c r="J74" s="5">
        <v>1.64</v>
      </c>
      <c r="K74" s="15">
        <f>(SUM(H74:J74))/3</f>
        <v>1.6433333333333333</v>
      </c>
      <c r="L74" s="20">
        <v>-0.02</v>
      </c>
      <c r="M74" s="40">
        <v>-0.03</v>
      </c>
      <c r="N74" s="40"/>
      <c r="O74" s="40"/>
      <c r="P74" s="20"/>
      <c r="Q74" s="40"/>
      <c r="R74" s="40"/>
      <c r="S74" s="40"/>
      <c r="T74" s="33"/>
      <c r="U74" s="20"/>
      <c r="V74" s="20"/>
      <c r="W74" s="20"/>
    </row>
    <row r="75" spans="1:23" ht="12.75">
      <c r="A75" s="3">
        <v>1</v>
      </c>
      <c r="B75" s="14">
        <v>0.05</v>
      </c>
      <c r="C75" s="5">
        <v>0.05</v>
      </c>
      <c r="D75" s="5">
        <v>0.05</v>
      </c>
      <c r="E75" s="5">
        <v>0.04</v>
      </c>
      <c r="F75" s="15">
        <f aca="true" t="shared" si="0" ref="F75:F96">(SUM(B75:D75))/3</f>
        <v>0.05000000000000001</v>
      </c>
      <c r="G75" s="5">
        <f>G$74-(F75/0.3)</f>
        <v>9.833333333333334</v>
      </c>
      <c r="H75" s="14">
        <v>1.6</v>
      </c>
      <c r="I75" s="5">
        <v>1.6</v>
      </c>
      <c r="J75" s="5">
        <v>1.6</v>
      </c>
      <c r="K75" s="15">
        <f aca="true" t="shared" si="1" ref="K75:K97">(SUM(H75:J75))/3</f>
        <v>1.6000000000000003</v>
      </c>
      <c r="L75" s="20">
        <v>-0.01</v>
      </c>
      <c r="M75" s="40">
        <v>-0.02</v>
      </c>
      <c r="N75" s="40"/>
      <c r="O75" s="40"/>
      <c r="P75" s="20"/>
      <c r="Q75" s="40"/>
      <c r="R75" s="40"/>
      <c r="S75" s="40"/>
      <c r="T75" s="33"/>
      <c r="U75" s="20"/>
      <c r="V75" s="20"/>
      <c r="W75" s="20"/>
    </row>
    <row r="76" spans="1:23" ht="12.75">
      <c r="A76" s="3">
        <f>A75+1</f>
        <v>2</v>
      </c>
      <c r="B76" s="14">
        <v>0.2</v>
      </c>
      <c r="C76" s="5">
        <v>0.21</v>
      </c>
      <c r="D76" s="5">
        <v>0.2</v>
      </c>
      <c r="E76" s="5">
        <v>0.2</v>
      </c>
      <c r="F76" s="15">
        <f t="shared" si="0"/>
        <v>0.20333333333333337</v>
      </c>
      <c r="G76" s="5">
        <f aca="true" t="shared" si="2" ref="G76:G96">G$74-(F76/0.3)</f>
        <v>9.322222222222223</v>
      </c>
      <c r="H76" s="14">
        <v>1.54</v>
      </c>
      <c r="I76" s="5">
        <v>1.55</v>
      </c>
      <c r="J76" s="5">
        <v>1.54</v>
      </c>
      <c r="K76" s="15">
        <f t="shared" si="1"/>
        <v>1.5433333333333332</v>
      </c>
      <c r="L76" s="5">
        <v>0.02</v>
      </c>
      <c r="M76" s="41">
        <v>0.01</v>
      </c>
      <c r="N76" s="41"/>
      <c r="O76" s="41"/>
      <c r="P76" s="20"/>
      <c r="Q76" s="41"/>
      <c r="R76" s="41"/>
      <c r="S76" s="41"/>
      <c r="T76" s="33"/>
      <c r="U76" s="20"/>
      <c r="V76" s="20"/>
      <c r="W76" s="20"/>
    </row>
    <row r="77" spans="1:23" ht="13.5" thickBot="1">
      <c r="A77" s="3">
        <f aca="true" t="shared" si="3" ref="A77:A96">A76+1</f>
        <v>3</v>
      </c>
      <c r="B77" s="14">
        <v>0.35</v>
      </c>
      <c r="C77" s="5">
        <v>0.36</v>
      </c>
      <c r="D77" s="5">
        <v>0.36</v>
      </c>
      <c r="E77" s="5">
        <v>0.36</v>
      </c>
      <c r="F77" s="15">
        <f t="shared" si="0"/>
        <v>0.35666666666666663</v>
      </c>
      <c r="G77" s="5">
        <f t="shared" si="2"/>
        <v>8.811111111111112</v>
      </c>
      <c r="H77" s="14">
        <v>1.47</v>
      </c>
      <c r="I77" s="5">
        <v>1.47</v>
      </c>
      <c r="J77" s="5">
        <v>1.46</v>
      </c>
      <c r="K77" s="15">
        <f t="shared" si="1"/>
        <v>1.4666666666666668</v>
      </c>
      <c r="L77" s="24">
        <v>0.05</v>
      </c>
      <c r="M77" s="23">
        <v>0.04</v>
      </c>
      <c r="N77" s="23"/>
      <c r="O77" s="23"/>
      <c r="P77" s="24"/>
      <c r="Q77" s="23"/>
      <c r="R77" s="23"/>
      <c r="S77" s="23"/>
      <c r="T77" s="34"/>
      <c r="U77" s="24"/>
      <c r="V77" s="24"/>
      <c r="W77" s="24"/>
    </row>
    <row r="78" spans="1:23" ht="12.75">
      <c r="A78" s="3">
        <f t="shared" si="3"/>
        <v>4</v>
      </c>
      <c r="B78" s="14">
        <v>0.5</v>
      </c>
      <c r="C78" s="5">
        <v>0.5</v>
      </c>
      <c r="D78" s="5">
        <v>0.5</v>
      </c>
      <c r="E78" s="5">
        <v>0.5</v>
      </c>
      <c r="F78" s="15">
        <f t="shared" si="0"/>
        <v>0.5</v>
      </c>
      <c r="G78" s="5">
        <f t="shared" si="2"/>
        <v>8.333333333333334</v>
      </c>
      <c r="H78" s="14">
        <v>1.41</v>
      </c>
      <c r="I78" s="5">
        <v>1.41</v>
      </c>
      <c r="J78" s="5">
        <v>1.4</v>
      </c>
      <c r="K78" s="15">
        <f t="shared" si="1"/>
        <v>1.4066666666666665</v>
      </c>
      <c r="L78" s="20">
        <v>0.09</v>
      </c>
      <c r="M78" s="41">
        <v>0.08</v>
      </c>
      <c r="N78" s="41"/>
      <c r="O78" s="41"/>
      <c r="P78" s="20"/>
      <c r="Q78" s="41"/>
      <c r="R78" s="41"/>
      <c r="S78" s="41"/>
      <c r="T78" s="33"/>
      <c r="U78" s="20"/>
      <c r="V78" s="20"/>
      <c r="W78" s="20"/>
    </row>
    <row r="79" spans="1:23" ht="12.75">
      <c r="A79" s="3">
        <f t="shared" si="3"/>
        <v>5</v>
      </c>
      <c r="B79" s="14">
        <v>0.64</v>
      </c>
      <c r="C79" s="5">
        <v>0.64</v>
      </c>
      <c r="D79" s="5">
        <v>0.64</v>
      </c>
      <c r="E79" s="5">
        <v>0.65</v>
      </c>
      <c r="F79" s="15">
        <f t="shared" si="0"/>
        <v>0.64</v>
      </c>
      <c r="G79" s="5">
        <f t="shared" si="2"/>
        <v>7.866666666666667</v>
      </c>
      <c r="H79" s="14">
        <v>1.32</v>
      </c>
      <c r="I79" s="5">
        <v>1.32</v>
      </c>
      <c r="J79" s="5">
        <v>1.31</v>
      </c>
      <c r="K79" s="15">
        <f t="shared" si="1"/>
        <v>1.3166666666666667</v>
      </c>
      <c r="L79" s="20">
        <v>0.16</v>
      </c>
      <c r="M79" s="41">
        <v>0.16</v>
      </c>
      <c r="N79" s="41"/>
      <c r="O79" s="41"/>
      <c r="P79" s="20"/>
      <c r="Q79" s="41"/>
      <c r="R79" s="41"/>
      <c r="S79" s="41"/>
      <c r="T79" s="33"/>
      <c r="U79" s="20"/>
      <c r="V79" s="20"/>
      <c r="W79" s="20"/>
    </row>
    <row r="80" spans="1:23" ht="13.5" thickBot="1">
      <c r="A80" s="3">
        <f t="shared" si="3"/>
        <v>6</v>
      </c>
      <c r="B80" s="14">
        <v>0.78</v>
      </c>
      <c r="C80" s="5">
        <v>0.78</v>
      </c>
      <c r="D80" s="5">
        <v>0.78</v>
      </c>
      <c r="E80" s="5">
        <v>0.79</v>
      </c>
      <c r="F80" s="15">
        <f t="shared" si="0"/>
        <v>0.7799999999999999</v>
      </c>
      <c r="G80" s="5">
        <f t="shared" si="2"/>
        <v>7.4</v>
      </c>
      <c r="H80" s="14">
        <v>1.23</v>
      </c>
      <c r="I80" s="5">
        <v>1.23</v>
      </c>
      <c r="J80" s="5">
        <v>1.22</v>
      </c>
      <c r="K80" s="15">
        <f t="shared" si="1"/>
        <v>1.2266666666666666</v>
      </c>
      <c r="L80" s="20">
        <v>0.22</v>
      </c>
      <c r="M80" s="41">
        <v>0.23</v>
      </c>
      <c r="N80" s="41"/>
      <c r="O80" s="41"/>
      <c r="P80" s="24"/>
      <c r="Q80" s="41"/>
      <c r="R80" s="41"/>
      <c r="S80" s="41"/>
      <c r="T80" s="34"/>
      <c r="U80" s="24"/>
      <c r="V80" s="24"/>
      <c r="W80" s="24"/>
    </row>
    <row r="81" spans="1:23" ht="12.75">
      <c r="A81" s="3">
        <f t="shared" si="3"/>
        <v>7</v>
      </c>
      <c r="B81" s="14">
        <v>0.93</v>
      </c>
      <c r="C81" s="5">
        <v>0.93</v>
      </c>
      <c r="D81" s="5">
        <v>0.93</v>
      </c>
      <c r="E81" s="5">
        <v>0.94</v>
      </c>
      <c r="F81" s="15">
        <f t="shared" si="0"/>
        <v>0.93</v>
      </c>
      <c r="G81" s="5">
        <f t="shared" si="2"/>
        <v>6.9</v>
      </c>
      <c r="H81" s="14">
        <v>1.15</v>
      </c>
      <c r="I81" s="5">
        <v>1.16</v>
      </c>
      <c r="J81" s="5">
        <v>1.15</v>
      </c>
      <c r="K81" s="15">
        <f t="shared" si="1"/>
        <v>1.153333333333333</v>
      </c>
      <c r="L81" s="45">
        <v>0.3</v>
      </c>
      <c r="M81" s="48">
        <v>0.3</v>
      </c>
      <c r="N81" s="48"/>
      <c r="O81" s="48"/>
      <c r="P81" s="20"/>
      <c r="Q81" s="48"/>
      <c r="R81" s="48"/>
      <c r="S81" s="48"/>
      <c r="T81" s="33"/>
      <c r="U81" s="20"/>
      <c r="V81" s="20"/>
      <c r="W81" s="20"/>
    </row>
    <row r="82" spans="1:23" ht="12.75">
      <c r="A82" s="3">
        <f t="shared" si="3"/>
        <v>8</v>
      </c>
      <c r="B82" s="14">
        <v>1.08</v>
      </c>
      <c r="C82" s="5">
        <v>1.07</v>
      </c>
      <c r="D82" s="5">
        <v>1.08</v>
      </c>
      <c r="E82" s="5">
        <v>1.08</v>
      </c>
      <c r="F82" s="15">
        <f t="shared" si="0"/>
        <v>1.0766666666666669</v>
      </c>
      <c r="G82" s="5">
        <f t="shared" si="2"/>
        <v>6.41111111111111</v>
      </c>
      <c r="H82" s="14">
        <v>1.07</v>
      </c>
      <c r="I82" s="5">
        <v>1.07</v>
      </c>
      <c r="J82" s="5">
        <v>1.06</v>
      </c>
      <c r="K82" s="15">
        <f t="shared" si="1"/>
        <v>1.0666666666666667</v>
      </c>
      <c r="L82" s="20">
        <v>0.38</v>
      </c>
      <c r="M82" s="41">
        <v>0.37</v>
      </c>
      <c r="N82" s="41"/>
      <c r="O82" s="41"/>
      <c r="P82" s="20"/>
      <c r="Q82" s="41"/>
      <c r="R82" s="41"/>
      <c r="S82" s="41"/>
      <c r="T82" s="33"/>
      <c r="U82" s="20"/>
      <c r="V82" s="20"/>
      <c r="W82" s="20"/>
    </row>
    <row r="83" spans="1:23" ht="13.5" thickBot="1">
      <c r="A83" s="3">
        <f t="shared" si="3"/>
        <v>9</v>
      </c>
      <c r="B83" s="14">
        <v>1.22</v>
      </c>
      <c r="C83" s="5">
        <v>1.22</v>
      </c>
      <c r="D83" s="5">
        <v>1.22</v>
      </c>
      <c r="E83" s="5">
        <v>1.23</v>
      </c>
      <c r="F83" s="15">
        <f t="shared" si="0"/>
        <v>1.22</v>
      </c>
      <c r="G83" s="5">
        <f t="shared" si="2"/>
        <v>5.933333333333334</v>
      </c>
      <c r="H83" s="14">
        <v>0.99</v>
      </c>
      <c r="I83" s="5">
        <v>0.99</v>
      </c>
      <c r="J83" s="5">
        <v>0.99</v>
      </c>
      <c r="K83" s="15">
        <f t="shared" si="1"/>
        <v>0.9899999999999999</v>
      </c>
      <c r="L83" s="24">
        <v>0.54</v>
      </c>
      <c r="M83" s="23">
        <v>0.51</v>
      </c>
      <c r="N83" s="23"/>
      <c r="O83" s="23"/>
      <c r="P83" s="24"/>
      <c r="Q83" s="23"/>
      <c r="R83" s="23"/>
      <c r="S83" s="23"/>
      <c r="T83" s="34"/>
      <c r="U83" s="24"/>
      <c r="V83" s="24"/>
      <c r="W83" s="24"/>
    </row>
    <row r="84" spans="1:23" ht="12.75">
      <c r="A84" s="3">
        <f t="shared" si="3"/>
        <v>10</v>
      </c>
      <c r="B84" s="14">
        <v>1.36</v>
      </c>
      <c r="C84" s="5">
        <v>1.36</v>
      </c>
      <c r="D84" s="5">
        <v>1.36</v>
      </c>
      <c r="E84" s="5">
        <v>1.37</v>
      </c>
      <c r="F84" s="15">
        <f t="shared" si="0"/>
        <v>1.36</v>
      </c>
      <c r="G84" s="5">
        <f t="shared" si="2"/>
        <v>5.466666666666666</v>
      </c>
      <c r="H84" s="14">
        <v>0.9</v>
      </c>
      <c r="I84" s="5">
        <v>0.91</v>
      </c>
      <c r="J84" s="5">
        <v>0.9</v>
      </c>
      <c r="K84" s="15">
        <f t="shared" si="1"/>
        <v>0.9033333333333333</v>
      </c>
      <c r="L84" s="20">
        <v>0.72</v>
      </c>
      <c r="M84" s="41">
        <v>0.71</v>
      </c>
      <c r="N84" s="41"/>
      <c r="O84" s="41"/>
      <c r="P84" s="20"/>
      <c r="Q84" s="41"/>
      <c r="R84" s="41"/>
      <c r="S84" s="41"/>
      <c r="T84" s="33"/>
      <c r="U84" s="20"/>
      <c r="V84" s="20"/>
      <c r="W84" s="20"/>
    </row>
    <row r="85" spans="1:23" ht="13.5" thickBot="1">
      <c r="A85" s="4" t="s">
        <v>7</v>
      </c>
      <c r="B85" s="14">
        <v>1.53</v>
      </c>
      <c r="C85" s="5">
        <v>1.53</v>
      </c>
      <c r="D85" s="5">
        <v>1.52</v>
      </c>
      <c r="E85" s="5">
        <v>1.54</v>
      </c>
      <c r="F85" s="15">
        <f t="shared" si="0"/>
        <v>1.5266666666666666</v>
      </c>
      <c r="G85" s="5">
        <f t="shared" si="2"/>
        <v>4.911111111111111</v>
      </c>
      <c r="H85" s="14">
        <v>0.82</v>
      </c>
      <c r="I85" s="5">
        <v>0.82</v>
      </c>
      <c r="J85" s="5">
        <v>0.82</v>
      </c>
      <c r="K85" s="15">
        <f t="shared" si="1"/>
        <v>0.82</v>
      </c>
      <c r="L85" s="20">
        <v>0.95</v>
      </c>
      <c r="M85" s="41">
        <v>0.93</v>
      </c>
      <c r="N85" s="40"/>
      <c r="O85" s="40"/>
      <c r="P85" s="24"/>
      <c r="Q85" s="41"/>
      <c r="R85" s="41"/>
      <c r="S85" s="41"/>
      <c r="T85" s="34"/>
      <c r="U85" s="24"/>
      <c r="V85" s="24"/>
      <c r="W85" s="24"/>
    </row>
    <row r="86" spans="1:23" ht="12.75">
      <c r="A86" s="4" t="s">
        <v>8</v>
      </c>
      <c r="B86" s="14">
        <v>1.55</v>
      </c>
      <c r="C86" s="5">
        <v>1.55</v>
      </c>
      <c r="D86" s="5">
        <v>1.54</v>
      </c>
      <c r="E86" s="5">
        <v>1.55</v>
      </c>
      <c r="F86" s="15">
        <f t="shared" si="0"/>
        <v>1.5466666666666669</v>
      </c>
      <c r="G86" s="5">
        <f t="shared" si="2"/>
        <v>4.844444444444443</v>
      </c>
      <c r="H86" s="14">
        <v>0.79</v>
      </c>
      <c r="I86" s="5">
        <v>0.8</v>
      </c>
      <c r="J86" s="5">
        <v>0.8</v>
      </c>
      <c r="K86" s="15">
        <f t="shared" si="1"/>
        <v>0.7966666666666667</v>
      </c>
      <c r="L86" s="45">
        <v>1.02</v>
      </c>
      <c r="M86" s="48">
        <v>0.95</v>
      </c>
      <c r="N86" s="48"/>
      <c r="O86" s="48"/>
      <c r="P86" s="20"/>
      <c r="Q86" s="48"/>
      <c r="R86" s="48"/>
      <c r="S86" s="48"/>
      <c r="T86" s="33"/>
      <c r="U86" s="20"/>
      <c r="V86" s="20"/>
      <c r="W86" s="20"/>
    </row>
    <row r="87" spans="1:23" ht="13.5" thickBot="1">
      <c r="A87" s="3">
        <v>12</v>
      </c>
      <c r="B87" s="14">
        <v>1.68</v>
      </c>
      <c r="C87" s="5">
        <v>1.68</v>
      </c>
      <c r="D87" s="5">
        <v>1.68</v>
      </c>
      <c r="E87" s="5">
        <v>1.69</v>
      </c>
      <c r="F87" s="15">
        <f t="shared" si="0"/>
        <v>1.68</v>
      </c>
      <c r="G87" s="5">
        <f t="shared" si="2"/>
        <v>4.4</v>
      </c>
      <c r="H87" s="14">
        <v>0.74</v>
      </c>
      <c r="I87" s="5">
        <v>0.74</v>
      </c>
      <c r="J87" s="5">
        <v>0.74</v>
      </c>
      <c r="K87" s="15">
        <f t="shared" si="1"/>
        <v>0.7399999999999999</v>
      </c>
      <c r="L87" s="24">
        <v>1.1</v>
      </c>
      <c r="M87" s="23">
        <v>1.03</v>
      </c>
      <c r="N87" s="23"/>
      <c r="O87" s="23"/>
      <c r="P87" s="24"/>
      <c r="Q87" s="23"/>
      <c r="R87" s="23"/>
      <c r="S87" s="23"/>
      <c r="T87" s="34"/>
      <c r="U87" s="24"/>
      <c r="V87" s="24"/>
      <c r="W87" s="24"/>
    </row>
    <row r="88" spans="1:23" ht="12.75">
      <c r="A88" s="3">
        <f t="shared" si="3"/>
        <v>13</v>
      </c>
      <c r="B88" s="14">
        <v>1.83</v>
      </c>
      <c r="C88" s="5">
        <v>1.83</v>
      </c>
      <c r="D88" s="5">
        <v>1.82</v>
      </c>
      <c r="E88" s="5">
        <v>1.85</v>
      </c>
      <c r="F88" s="15">
        <f t="shared" si="0"/>
        <v>1.8266666666666669</v>
      </c>
      <c r="G88" s="5">
        <f t="shared" si="2"/>
        <v>3.9111111111111105</v>
      </c>
      <c r="H88" s="14">
        <v>0.66</v>
      </c>
      <c r="I88" s="5">
        <v>0.66</v>
      </c>
      <c r="J88" s="5">
        <v>0.66</v>
      </c>
      <c r="K88" s="15">
        <f t="shared" si="1"/>
        <v>0.66</v>
      </c>
      <c r="L88" s="20">
        <v>1.18</v>
      </c>
      <c r="M88" s="41">
        <v>1.11</v>
      </c>
      <c r="N88" s="40"/>
      <c r="O88" s="40"/>
      <c r="P88" s="20"/>
      <c r="Q88" s="41"/>
      <c r="R88" s="41"/>
      <c r="S88" s="41"/>
      <c r="T88" s="33"/>
      <c r="U88" s="20"/>
      <c r="V88" s="20"/>
      <c r="W88" s="20"/>
    </row>
    <row r="89" spans="1:23" ht="12.75">
      <c r="A89" s="3">
        <f t="shared" si="3"/>
        <v>14</v>
      </c>
      <c r="B89" s="14">
        <v>1.99</v>
      </c>
      <c r="C89" s="5">
        <v>2</v>
      </c>
      <c r="D89" s="5">
        <v>1.99</v>
      </c>
      <c r="E89" s="5">
        <v>2</v>
      </c>
      <c r="F89" s="15">
        <f t="shared" si="0"/>
        <v>1.9933333333333334</v>
      </c>
      <c r="G89" s="5">
        <f t="shared" si="2"/>
        <v>3.355555555555555</v>
      </c>
      <c r="H89" s="14">
        <v>0.59</v>
      </c>
      <c r="I89" s="5">
        <v>0.59</v>
      </c>
      <c r="J89" s="5">
        <v>0.59</v>
      </c>
      <c r="K89" s="15">
        <f t="shared" si="1"/>
        <v>0.59</v>
      </c>
      <c r="L89" s="20">
        <v>1.27</v>
      </c>
      <c r="M89" s="41">
        <v>1.2</v>
      </c>
      <c r="N89" s="41"/>
      <c r="O89" s="41"/>
      <c r="P89" s="20"/>
      <c r="Q89" s="41"/>
      <c r="R89" s="41"/>
      <c r="S89" s="41"/>
      <c r="T89" s="33"/>
      <c r="U89" s="20"/>
      <c r="V89" s="20"/>
      <c r="W89" s="20"/>
    </row>
    <row r="90" spans="1:23" ht="13.5" thickBot="1">
      <c r="A90" s="3">
        <f t="shared" si="3"/>
        <v>15</v>
      </c>
      <c r="B90" s="14">
        <v>2.13</v>
      </c>
      <c r="C90" s="5">
        <v>2.13</v>
      </c>
      <c r="D90" s="5">
        <v>2.13</v>
      </c>
      <c r="E90" s="5">
        <v>2.14</v>
      </c>
      <c r="F90" s="15">
        <f t="shared" si="0"/>
        <v>2.13</v>
      </c>
      <c r="G90" s="5">
        <f t="shared" si="2"/>
        <v>2.9000000000000004</v>
      </c>
      <c r="H90" s="14">
        <v>0.51</v>
      </c>
      <c r="I90" s="5">
        <v>0.52</v>
      </c>
      <c r="J90" s="5">
        <v>0.51</v>
      </c>
      <c r="K90" s="15">
        <f t="shared" si="1"/>
        <v>0.5133333333333333</v>
      </c>
      <c r="L90" s="20">
        <v>1.34</v>
      </c>
      <c r="M90" s="41">
        <v>1.25</v>
      </c>
      <c r="N90" s="41"/>
      <c r="O90" s="41"/>
      <c r="P90" s="24"/>
      <c r="Q90" s="41"/>
      <c r="R90" s="41"/>
      <c r="S90" s="41"/>
      <c r="T90" s="34"/>
      <c r="U90" s="24"/>
      <c r="V90" s="24"/>
      <c r="W90" s="24"/>
    </row>
    <row r="91" spans="1:23" ht="12.75">
      <c r="A91" s="3">
        <f t="shared" si="3"/>
        <v>16</v>
      </c>
      <c r="B91" s="14">
        <v>2.26</v>
      </c>
      <c r="C91" s="5">
        <v>2.27</v>
      </c>
      <c r="D91" s="5">
        <v>2.27</v>
      </c>
      <c r="E91" s="5">
        <v>2.28</v>
      </c>
      <c r="F91" s="15">
        <f t="shared" si="0"/>
        <v>2.266666666666666</v>
      </c>
      <c r="G91" s="5">
        <f t="shared" si="2"/>
        <v>2.4444444444444455</v>
      </c>
      <c r="H91" s="14">
        <v>0.43</v>
      </c>
      <c r="I91" s="5">
        <v>0.43</v>
      </c>
      <c r="J91" s="5">
        <v>0.42</v>
      </c>
      <c r="K91" s="15">
        <f t="shared" si="1"/>
        <v>0.4266666666666667</v>
      </c>
      <c r="L91" s="45">
        <v>1.46</v>
      </c>
      <c r="M91" s="48">
        <v>1.36</v>
      </c>
      <c r="N91" s="48"/>
      <c r="O91" s="48"/>
      <c r="P91" s="20"/>
      <c r="Q91" s="48"/>
      <c r="R91" s="48"/>
      <c r="S91" s="48"/>
      <c r="T91" s="33"/>
      <c r="U91" s="20"/>
      <c r="V91" s="20"/>
      <c r="W91" s="20"/>
    </row>
    <row r="92" spans="1:23" ht="12.75">
      <c r="A92" s="3">
        <f t="shared" si="3"/>
        <v>17</v>
      </c>
      <c r="B92" s="14">
        <v>2.42</v>
      </c>
      <c r="C92" s="5">
        <v>2.42</v>
      </c>
      <c r="D92" s="5">
        <v>2.42</v>
      </c>
      <c r="E92" s="5">
        <v>2.42</v>
      </c>
      <c r="F92" s="15">
        <f t="shared" si="0"/>
        <v>2.42</v>
      </c>
      <c r="G92" s="5">
        <f t="shared" si="2"/>
        <v>1.9333333333333336</v>
      </c>
      <c r="H92" s="14">
        <v>0.34</v>
      </c>
      <c r="I92" s="5">
        <v>0.34</v>
      </c>
      <c r="J92" s="5">
        <v>0.34</v>
      </c>
      <c r="K92" s="15">
        <f t="shared" si="1"/>
        <v>0.34</v>
      </c>
      <c r="L92" s="20">
        <v>1.63</v>
      </c>
      <c r="M92" s="41">
        <v>1.53</v>
      </c>
      <c r="N92" s="41"/>
      <c r="O92" s="41"/>
      <c r="P92" s="20"/>
      <c r="Q92" s="41"/>
      <c r="R92" s="41"/>
      <c r="S92" s="41"/>
      <c r="T92" s="33"/>
      <c r="U92" s="20"/>
      <c r="V92" s="20"/>
      <c r="W92" s="20"/>
    </row>
    <row r="93" spans="1:23" ht="13.5" thickBot="1">
      <c r="A93" s="3">
        <f t="shared" si="3"/>
        <v>18</v>
      </c>
      <c r="B93" s="14">
        <v>2.58</v>
      </c>
      <c r="C93" s="5">
        <v>2.58</v>
      </c>
      <c r="D93" s="5">
        <v>2.57</v>
      </c>
      <c r="E93" s="5">
        <v>2.58</v>
      </c>
      <c r="F93" s="15">
        <f t="shared" si="0"/>
        <v>2.5766666666666667</v>
      </c>
      <c r="G93" s="5">
        <f t="shared" si="2"/>
        <v>1.4111111111111114</v>
      </c>
      <c r="H93" s="14">
        <v>0.25</v>
      </c>
      <c r="I93" s="5">
        <v>0.25</v>
      </c>
      <c r="J93" s="5">
        <v>0.25</v>
      </c>
      <c r="K93" s="15">
        <f t="shared" si="1"/>
        <v>0.25</v>
      </c>
      <c r="L93" s="24">
        <v>1.79</v>
      </c>
      <c r="M93" s="23">
        <v>1.72</v>
      </c>
      <c r="N93" s="23"/>
      <c r="O93" s="23"/>
      <c r="P93" s="24"/>
      <c r="Q93" s="23"/>
      <c r="R93" s="23"/>
      <c r="S93" s="23"/>
      <c r="T93" s="34"/>
      <c r="U93" s="24"/>
      <c r="V93" s="24"/>
      <c r="W93" s="24"/>
    </row>
    <row r="94" spans="1:23" ht="12.75">
      <c r="A94" s="3">
        <f t="shared" si="3"/>
        <v>19</v>
      </c>
      <c r="B94" s="14">
        <v>2.72</v>
      </c>
      <c r="C94" s="5">
        <v>2.72</v>
      </c>
      <c r="D94" s="5">
        <v>2.72</v>
      </c>
      <c r="E94" s="5">
        <v>2.73</v>
      </c>
      <c r="F94" s="15">
        <f t="shared" si="0"/>
        <v>2.72</v>
      </c>
      <c r="G94" s="5">
        <f t="shared" si="2"/>
        <v>0.9333333333333318</v>
      </c>
      <c r="H94" s="14">
        <v>0.18</v>
      </c>
      <c r="I94" s="5">
        <v>0.18</v>
      </c>
      <c r="J94" s="5">
        <v>0.18</v>
      </c>
      <c r="K94" s="15">
        <f t="shared" si="1"/>
        <v>0.18000000000000002</v>
      </c>
      <c r="L94" s="20">
        <v>1.87</v>
      </c>
      <c r="M94" s="41">
        <v>1.85</v>
      </c>
      <c r="N94" s="41"/>
      <c r="O94" s="41"/>
      <c r="P94" s="20"/>
      <c r="Q94" s="41"/>
      <c r="R94" s="41"/>
      <c r="S94" s="41"/>
      <c r="T94" s="33"/>
      <c r="U94" s="20"/>
      <c r="V94" s="20"/>
      <c r="W94" s="20"/>
    </row>
    <row r="95" spans="1:23" ht="12.75">
      <c r="A95" s="3">
        <f t="shared" si="3"/>
        <v>20</v>
      </c>
      <c r="B95" s="14">
        <v>2.86</v>
      </c>
      <c r="C95" s="5">
        <v>2.88</v>
      </c>
      <c r="D95" s="5">
        <v>2.88</v>
      </c>
      <c r="E95" s="5">
        <v>2.87</v>
      </c>
      <c r="F95" s="15">
        <f t="shared" si="0"/>
        <v>2.8733333333333335</v>
      </c>
      <c r="G95" s="5">
        <f t="shared" si="2"/>
        <v>0.4222222222222207</v>
      </c>
      <c r="H95" s="14">
        <v>0.12</v>
      </c>
      <c r="I95" s="5">
        <v>0.12</v>
      </c>
      <c r="J95" s="5">
        <v>0.12</v>
      </c>
      <c r="K95" s="15">
        <f t="shared" si="1"/>
        <v>0.12</v>
      </c>
      <c r="L95" s="20">
        <v>1.92</v>
      </c>
      <c r="M95" s="41">
        <v>1.92</v>
      </c>
      <c r="N95" s="40"/>
      <c r="O95" s="40"/>
      <c r="P95" s="20"/>
      <c r="Q95" s="41"/>
      <c r="R95" s="41"/>
      <c r="S95" s="41"/>
      <c r="T95" s="33"/>
      <c r="U95" s="20"/>
      <c r="V95" s="20"/>
      <c r="W95" s="20"/>
    </row>
    <row r="96" spans="1:23" ht="12.75">
      <c r="A96" s="3">
        <f t="shared" si="3"/>
        <v>21</v>
      </c>
      <c r="B96" s="14">
        <v>3.03</v>
      </c>
      <c r="C96" s="5">
        <v>3.05</v>
      </c>
      <c r="D96" s="5">
        <v>3.04</v>
      </c>
      <c r="E96" s="5">
        <v>3.04</v>
      </c>
      <c r="F96" s="15">
        <f t="shared" si="0"/>
        <v>3.0400000000000005</v>
      </c>
      <c r="G96" s="5">
        <f t="shared" si="2"/>
        <v>-0.13333333333333464</v>
      </c>
      <c r="H96" s="14">
        <v>0.08</v>
      </c>
      <c r="I96" s="5">
        <v>0.09</v>
      </c>
      <c r="J96" s="5">
        <v>0.09</v>
      </c>
      <c r="K96" s="15">
        <f t="shared" si="1"/>
        <v>0.08666666666666667</v>
      </c>
      <c r="L96" s="20">
        <v>1.94</v>
      </c>
      <c r="M96" s="41">
        <v>1.93</v>
      </c>
      <c r="N96" s="41"/>
      <c r="O96" s="41"/>
      <c r="P96" s="20"/>
      <c r="Q96" s="41"/>
      <c r="R96" s="41"/>
      <c r="S96" s="41"/>
      <c r="T96" s="33"/>
      <c r="U96" s="20"/>
      <c r="V96" s="20"/>
      <c r="W96" s="20"/>
    </row>
    <row r="97" spans="1:23" ht="13.5" thickBot="1">
      <c r="A97" s="4" t="s">
        <v>2</v>
      </c>
      <c r="B97" s="16"/>
      <c r="C97" s="17"/>
      <c r="D97" s="17"/>
      <c r="E97" s="17"/>
      <c r="F97" s="18"/>
      <c r="G97" s="5">
        <v>-1</v>
      </c>
      <c r="H97" s="16">
        <v>0.06</v>
      </c>
      <c r="I97" s="17">
        <v>0.06</v>
      </c>
      <c r="J97" s="17">
        <v>0.06</v>
      </c>
      <c r="K97" s="18">
        <f t="shared" si="1"/>
        <v>0.06</v>
      </c>
      <c r="L97" s="22">
        <v>1.95</v>
      </c>
      <c r="M97" s="41">
        <v>1.96</v>
      </c>
      <c r="N97" s="41"/>
      <c r="O97" s="41"/>
      <c r="P97" s="22"/>
      <c r="Q97" s="41"/>
      <c r="R97" s="41"/>
      <c r="S97" s="41"/>
      <c r="T97" s="35"/>
      <c r="U97" s="22"/>
      <c r="V97" s="22"/>
      <c r="W97" s="22"/>
    </row>
    <row r="98" spans="1:28" ht="12.75">
      <c r="A98" s="4"/>
      <c r="V98" s="4"/>
      <c r="W98" s="4"/>
      <c r="X98" s="4"/>
      <c r="Y98" s="4"/>
      <c r="Z98" s="4"/>
      <c r="AA98" s="4"/>
      <c r="AB98" s="4"/>
    </row>
    <row r="99" spans="1:28" ht="12.75">
      <c r="A99" s="4"/>
      <c r="C99" s="3" t="s">
        <v>20</v>
      </c>
      <c r="V99" s="4"/>
      <c r="W99" s="4"/>
      <c r="X99" s="4"/>
      <c r="Y99" s="4"/>
      <c r="Z99" s="4"/>
      <c r="AA99" s="4"/>
      <c r="AB99" s="4"/>
    </row>
    <row r="100" spans="1:21" ht="12.75">
      <c r="A100" s="4"/>
      <c r="B100" s="3" t="str">
        <f>G71</f>
        <v>Zone</v>
      </c>
      <c r="C100" s="3" t="s">
        <v>21</v>
      </c>
      <c r="D100" s="3" t="str">
        <f aca="true" t="shared" si="4" ref="D100:L100">L71</f>
        <v>New: 60-40</v>
      </c>
      <c r="E100" s="3" t="str">
        <f t="shared" si="4"/>
        <v>Old: 40-10</v>
      </c>
      <c r="F100" s="3">
        <f t="shared" si="4"/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  <c r="J100" s="3">
        <f t="shared" si="4"/>
        <v>0</v>
      </c>
      <c r="K100" s="3">
        <f t="shared" si="4"/>
        <v>0</v>
      </c>
      <c r="L100" s="3">
        <f t="shared" si="4"/>
        <v>0</v>
      </c>
      <c r="M100" s="4" t="s">
        <v>9</v>
      </c>
      <c r="N100" s="4" t="s">
        <v>9</v>
      </c>
      <c r="O100" s="4" t="s">
        <v>9</v>
      </c>
      <c r="P100" s="4" t="s">
        <v>9</v>
      </c>
      <c r="Q100" s="4" t="s">
        <v>9</v>
      </c>
      <c r="R100" s="4" t="s">
        <v>9</v>
      </c>
      <c r="S100" s="4" t="s">
        <v>9</v>
      </c>
      <c r="T100" s="4" t="s">
        <v>9</v>
      </c>
      <c r="U100" s="4" t="s">
        <v>9</v>
      </c>
    </row>
    <row r="101" spans="1:21" ht="12.75">
      <c r="A101" s="4" t="s">
        <v>0</v>
      </c>
      <c r="B101" s="3" t="str">
        <f>G72</f>
        <v>Calc.</v>
      </c>
      <c r="C101" s="3" t="s">
        <v>22</v>
      </c>
      <c r="M101" s="4" t="str">
        <f aca="true" t="shared" si="5" ref="M101:U101">L71</f>
        <v>New: 60-40</v>
      </c>
      <c r="N101" s="4" t="str">
        <f t="shared" si="5"/>
        <v>Old: 40-10</v>
      </c>
      <c r="O101" s="4">
        <f t="shared" si="5"/>
        <v>0</v>
      </c>
      <c r="P101" s="4">
        <f t="shared" si="5"/>
        <v>0</v>
      </c>
      <c r="Q101" s="4">
        <f t="shared" si="5"/>
        <v>0</v>
      </c>
      <c r="R101" s="4">
        <f t="shared" si="5"/>
        <v>0</v>
      </c>
      <c r="S101" s="4">
        <f t="shared" si="5"/>
        <v>0</v>
      </c>
      <c r="T101" s="4">
        <f t="shared" si="5"/>
        <v>0</v>
      </c>
      <c r="U101" s="4">
        <f t="shared" si="5"/>
        <v>0</v>
      </c>
    </row>
    <row r="103" spans="1:12" ht="12.75">
      <c r="A103" s="4" t="s">
        <v>1</v>
      </c>
      <c r="B103" s="5">
        <f aca="true" t="shared" si="6" ref="B103:B113">G74</f>
        <v>10</v>
      </c>
      <c r="C103" s="13">
        <f aca="true" t="shared" si="7" ref="C103:C113">K74</f>
        <v>1.6433333333333333</v>
      </c>
      <c r="D103" s="5">
        <f aca="true" t="shared" si="8" ref="D103:D113">L74</f>
        <v>-0.02</v>
      </c>
      <c r="E103" s="5">
        <f aca="true" t="shared" si="9" ref="E103:E113">M74</f>
        <v>-0.03</v>
      </c>
      <c r="F103" s="5">
        <f aca="true" t="shared" si="10" ref="F103:F113">N74</f>
        <v>0</v>
      </c>
      <c r="G103" s="5">
        <f aca="true" t="shared" si="11" ref="G103:G113">O74</f>
        <v>0</v>
      </c>
      <c r="H103" s="5">
        <f aca="true" t="shared" si="12" ref="H103:H113">P74</f>
        <v>0</v>
      </c>
      <c r="I103" s="5">
        <f aca="true" t="shared" si="13" ref="I103:I113">Q74</f>
        <v>0</v>
      </c>
      <c r="J103" s="5">
        <f aca="true" t="shared" si="14" ref="J103:L113">R74</f>
        <v>0</v>
      </c>
      <c r="K103" s="5">
        <f t="shared" si="14"/>
        <v>0</v>
      </c>
      <c r="L103" s="5">
        <f t="shared" si="14"/>
        <v>0</v>
      </c>
    </row>
    <row r="104" spans="1:12" ht="12.75">
      <c r="A104" s="3">
        <v>1</v>
      </c>
      <c r="B104" s="5">
        <f t="shared" si="6"/>
        <v>9.833333333333334</v>
      </c>
      <c r="C104" s="13">
        <f t="shared" si="7"/>
        <v>1.6000000000000003</v>
      </c>
      <c r="D104" s="5">
        <f t="shared" si="8"/>
        <v>-0.01</v>
      </c>
      <c r="E104" s="5">
        <f t="shared" si="9"/>
        <v>-0.02</v>
      </c>
      <c r="F104" s="5">
        <f t="shared" si="10"/>
        <v>0</v>
      </c>
      <c r="G104" s="5">
        <f t="shared" si="11"/>
        <v>0</v>
      </c>
      <c r="H104" s="5">
        <f t="shared" si="12"/>
        <v>0</v>
      </c>
      <c r="I104" s="5">
        <f t="shared" si="13"/>
        <v>0</v>
      </c>
      <c r="J104" s="5">
        <f t="shared" si="14"/>
        <v>0</v>
      </c>
      <c r="K104" s="5">
        <f t="shared" si="14"/>
        <v>0</v>
      </c>
      <c r="L104" s="5">
        <f t="shared" si="14"/>
        <v>0</v>
      </c>
    </row>
    <row r="105" spans="1:21" ht="12.75">
      <c r="A105" s="3">
        <f>A104+1</f>
        <v>2</v>
      </c>
      <c r="B105" s="5">
        <f t="shared" si="6"/>
        <v>9.322222222222223</v>
      </c>
      <c r="C105" s="13">
        <f t="shared" si="7"/>
        <v>1.5433333333333332</v>
      </c>
      <c r="D105" s="5">
        <f t="shared" si="8"/>
        <v>0.02</v>
      </c>
      <c r="E105" s="5">
        <f t="shared" si="9"/>
        <v>0.01</v>
      </c>
      <c r="F105" s="5">
        <f t="shared" si="10"/>
        <v>0</v>
      </c>
      <c r="G105" s="5">
        <f t="shared" si="11"/>
        <v>0</v>
      </c>
      <c r="H105" s="5">
        <f t="shared" si="12"/>
        <v>0</v>
      </c>
      <c r="I105" s="5">
        <f t="shared" si="13"/>
        <v>0</v>
      </c>
      <c r="J105" s="5">
        <f t="shared" si="14"/>
        <v>0</v>
      </c>
      <c r="K105" s="5">
        <f t="shared" si="14"/>
        <v>0</v>
      </c>
      <c r="L105" s="5">
        <f t="shared" si="14"/>
        <v>0</v>
      </c>
      <c r="M105" s="5">
        <f aca="true" t="shared" si="15" ref="M105:M123">-(SLOPE(D104:D106,$B104:$B106)+SLOPE(D103:D106,$B103:$B106)+SLOPE(D104:D107,$B104:$B107))/3</f>
        <v>0.06109177276080238</v>
      </c>
      <c r="N105" s="5">
        <f aca="true" t="shared" si="16" ref="N105:N123">-(SLOPE(E104:E106,$B104:$B106)+SLOPE(E103:E106,$B103:$B106)+SLOPE(E104:E107,$B104:$B107))/3</f>
        <v>0.06109177276080238</v>
      </c>
      <c r="O105" s="5">
        <f aca="true" t="shared" si="17" ref="O105:O123">-(SLOPE(F104:F106,$B104:$B106)+SLOPE(F103:F106,$B103:$B106)+SLOPE(F104:F107,$B104:$B107))/3</f>
        <v>0</v>
      </c>
      <c r="P105" s="5">
        <f aca="true" t="shared" si="18" ref="P105:P123">-(SLOPE(G104:G106,$B104:$B106)+SLOPE(G103:G106,$B103:$B106)+SLOPE(G104:G107,$B104:$B107))/3</f>
        <v>0</v>
      </c>
      <c r="Q105" s="5">
        <f aca="true" t="shared" si="19" ref="Q105:Q123">-(SLOPE(H104:H106,$B104:$B106)+SLOPE(H103:H106,$B103:$B106)+SLOPE(H104:H107,$B104:$B107))/3</f>
        <v>0</v>
      </c>
      <c r="R105" s="5">
        <f aca="true" t="shared" si="20" ref="R105:R123">-(SLOPE(I104:I106,$B104:$B106)+SLOPE(I103:I106,$B103:$B106)+SLOPE(I104:I107,$B104:$B107))/3</f>
        <v>0</v>
      </c>
      <c r="S105" s="5">
        <f aca="true" t="shared" si="21" ref="S105:S123">-(SLOPE(J104:J106,$B104:$B106)+SLOPE(J103:J106,$B103:$B106)+SLOPE(J104:J107,$B104:$B107))/3</f>
        <v>0</v>
      </c>
      <c r="T105" s="5">
        <f aca="true" t="shared" si="22" ref="T105:T123">-(SLOPE(K104:K106,$B104:$B106)+SLOPE(K103:K106,$B103:$B106)+SLOPE(K104:K107,$B104:$B107))/3</f>
        <v>0</v>
      </c>
      <c r="U105" s="5">
        <f aca="true" t="shared" si="23" ref="U105:U123">-(SLOPE(L104:L106,$B104:$B106)+SLOPE(L103:L106,$B103:$B106)+SLOPE(L104:L107,$B104:$B107))/3</f>
        <v>0</v>
      </c>
    </row>
    <row r="106" spans="1:21" ht="12.75">
      <c r="A106" s="3">
        <f aca="true" t="shared" si="24" ref="A106:A124">A105+1</f>
        <v>3</v>
      </c>
      <c r="B106" s="5">
        <f t="shared" si="6"/>
        <v>8.811111111111112</v>
      </c>
      <c r="C106" s="13">
        <f t="shared" si="7"/>
        <v>1.4666666666666668</v>
      </c>
      <c r="D106" s="5">
        <f t="shared" si="8"/>
        <v>0.05</v>
      </c>
      <c r="E106" s="5">
        <f t="shared" si="9"/>
        <v>0.04</v>
      </c>
      <c r="F106" s="5">
        <f t="shared" si="10"/>
        <v>0</v>
      </c>
      <c r="G106" s="5">
        <f t="shared" si="11"/>
        <v>0</v>
      </c>
      <c r="H106" s="5">
        <f t="shared" si="12"/>
        <v>0</v>
      </c>
      <c r="I106" s="5">
        <f t="shared" si="13"/>
        <v>0</v>
      </c>
      <c r="J106" s="5">
        <f t="shared" si="14"/>
        <v>0</v>
      </c>
      <c r="K106" s="5">
        <f t="shared" si="14"/>
        <v>0</v>
      </c>
      <c r="L106" s="5">
        <f t="shared" si="14"/>
        <v>0</v>
      </c>
      <c r="M106" s="5">
        <f t="shared" si="15"/>
        <v>0.0769850743335121</v>
      </c>
      <c r="N106" s="5">
        <f t="shared" si="16"/>
        <v>0.07901998862523572</v>
      </c>
      <c r="O106" s="5">
        <f t="shared" si="17"/>
        <v>0</v>
      </c>
      <c r="P106" s="5">
        <f t="shared" si="18"/>
        <v>0</v>
      </c>
      <c r="Q106" s="5">
        <f t="shared" si="19"/>
        <v>0</v>
      </c>
      <c r="R106" s="5">
        <f t="shared" si="20"/>
        <v>0</v>
      </c>
      <c r="S106" s="5">
        <f t="shared" si="21"/>
        <v>0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4</v>
      </c>
      <c r="B107" s="5">
        <f t="shared" si="6"/>
        <v>8.333333333333334</v>
      </c>
      <c r="C107" s="13">
        <f t="shared" si="7"/>
        <v>1.4066666666666665</v>
      </c>
      <c r="D107" s="5">
        <f t="shared" si="8"/>
        <v>0.09</v>
      </c>
      <c r="E107" s="5">
        <f t="shared" si="9"/>
        <v>0.08</v>
      </c>
      <c r="F107" s="5">
        <f t="shared" si="10"/>
        <v>0</v>
      </c>
      <c r="G107" s="5">
        <f t="shared" si="11"/>
        <v>0</v>
      </c>
      <c r="H107" s="5">
        <f t="shared" si="12"/>
        <v>0</v>
      </c>
      <c r="I107" s="5">
        <f t="shared" si="13"/>
        <v>0</v>
      </c>
      <c r="J107" s="5">
        <f t="shared" si="14"/>
        <v>0</v>
      </c>
      <c r="K107" s="5">
        <f t="shared" si="14"/>
        <v>0</v>
      </c>
      <c r="L107" s="5">
        <f t="shared" si="14"/>
        <v>0</v>
      </c>
      <c r="M107" s="5">
        <f t="shared" si="15"/>
        <v>0.11140762772308431</v>
      </c>
      <c r="N107" s="5">
        <f t="shared" si="16"/>
        <v>0.12191226378050318</v>
      </c>
      <c r="O107" s="5">
        <f t="shared" si="17"/>
        <v>0</v>
      </c>
      <c r="P107" s="5">
        <f t="shared" si="18"/>
        <v>0</v>
      </c>
      <c r="Q107" s="5">
        <f t="shared" si="19"/>
        <v>0</v>
      </c>
      <c r="R107" s="5">
        <f t="shared" si="20"/>
        <v>0</v>
      </c>
      <c r="S107" s="5">
        <f t="shared" si="21"/>
        <v>0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5</v>
      </c>
      <c r="B108" s="5">
        <f t="shared" si="6"/>
        <v>7.866666666666667</v>
      </c>
      <c r="C108" s="13">
        <f t="shared" si="7"/>
        <v>1.3166666666666667</v>
      </c>
      <c r="D108" s="5">
        <f t="shared" si="8"/>
        <v>0.16</v>
      </c>
      <c r="E108" s="5">
        <f t="shared" si="9"/>
        <v>0.16</v>
      </c>
      <c r="F108" s="5">
        <f t="shared" si="10"/>
        <v>0</v>
      </c>
      <c r="G108" s="5">
        <f t="shared" si="11"/>
        <v>0</v>
      </c>
      <c r="H108" s="5">
        <f t="shared" si="12"/>
        <v>0</v>
      </c>
      <c r="I108" s="5">
        <f t="shared" si="13"/>
        <v>0</v>
      </c>
      <c r="J108" s="5">
        <f t="shared" si="14"/>
        <v>0</v>
      </c>
      <c r="K108" s="5">
        <f t="shared" si="14"/>
        <v>0</v>
      </c>
      <c r="L108" s="5">
        <f t="shared" si="14"/>
        <v>0</v>
      </c>
      <c r="M108" s="5">
        <f t="shared" si="15"/>
        <v>0.1358151766337884</v>
      </c>
      <c r="N108" s="5">
        <f t="shared" si="16"/>
        <v>0.15065006373496304</v>
      </c>
      <c r="O108" s="5">
        <f t="shared" si="17"/>
        <v>0</v>
      </c>
      <c r="P108" s="5">
        <f t="shared" si="18"/>
        <v>0</v>
      </c>
      <c r="Q108" s="5">
        <f t="shared" si="19"/>
        <v>0</v>
      </c>
      <c r="R108" s="5">
        <f t="shared" si="20"/>
        <v>0</v>
      </c>
      <c r="S108" s="5">
        <f t="shared" si="21"/>
        <v>0</v>
      </c>
      <c r="T108" s="5">
        <f t="shared" si="22"/>
        <v>0</v>
      </c>
      <c r="U108" s="5">
        <f t="shared" si="23"/>
        <v>0</v>
      </c>
    </row>
    <row r="109" spans="1:21" ht="12.75">
      <c r="A109" s="3">
        <f t="shared" si="24"/>
        <v>6</v>
      </c>
      <c r="B109" s="5">
        <f t="shared" si="6"/>
        <v>7.4</v>
      </c>
      <c r="C109" s="13">
        <f t="shared" si="7"/>
        <v>1.2266666666666666</v>
      </c>
      <c r="D109" s="5">
        <f t="shared" si="8"/>
        <v>0.22</v>
      </c>
      <c r="E109" s="5">
        <f t="shared" si="9"/>
        <v>0.23</v>
      </c>
      <c r="F109" s="5">
        <f t="shared" si="10"/>
        <v>0</v>
      </c>
      <c r="G109" s="5">
        <f t="shared" si="11"/>
        <v>0</v>
      </c>
      <c r="H109" s="5">
        <f t="shared" si="12"/>
        <v>0</v>
      </c>
      <c r="I109" s="5">
        <f t="shared" si="13"/>
        <v>0</v>
      </c>
      <c r="J109" s="5">
        <f t="shared" si="14"/>
        <v>0</v>
      </c>
      <c r="K109" s="5">
        <f t="shared" si="14"/>
        <v>0</v>
      </c>
      <c r="L109" s="5">
        <f t="shared" si="14"/>
        <v>0</v>
      </c>
      <c r="M109" s="5">
        <f t="shared" si="15"/>
        <v>0.1473318791052223</v>
      </c>
      <c r="N109" s="5">
        <f t="shared" si="16"/>
        <v>0.14720736737379653</v>
      </c>
      <c r="O109" s="5">
        <f t="shared" si="17"/>
        <v>0</v>
      </c>
      <c r="P109" s="5">
        <f t="shared" si="18"/>
        <v>0</v>
      </c>
      <c r="Q109" s="5">
        <f t="shared" si="19"/>
        <v>0</v>
      </c>
      <c r="R109" s="5">
        <f t="shared" si="20"/>
        <v>0</v>
      </c>
      <c r="S109" s="5">
        <f t="shared" si="21"/>
        <v>0</v>
      </c>
      <c r="T109" s="5">
        <f t="shared" si="22"/>
        <v>0</v>
      </c>
      <c r="U109" s="5">
        <f t="shared" si="23"/>
        <v>0</v>
      </c>
    </row>
    <row r="110" spans="1:21" ht="12.75">
      <c r="A110" s="3">
        <f t="shared" si="24"/>
        <v>7</v>
      </c>
      <c r="B110" s="5">
        <f t="shared" si="6"/>
        <v>6.9</v>
      </c>
      <c r="C110" s="13">
        <f t="shared" si="7"/>
        <v>1.153333333333333</v>
      </c>
      <c r="D110" s="5">
        <f t="shared" si="8"/>
        <v>0.3</v>
      </c>
      <c r="E110" s="5">
        <f t="shared" si="9"/>
        <v>0.3</v>
      </c>
      <c r="F110" s="5">
        <f t="shared" si="10"/>
        <v>0</v>
      </c>
      <c r="G110" s="5">
        <f t="shared" si="11"/>
        <v>0</v>
      </c>
      <c r="H110" s="5">
        <f t="shared" si="12"/>
        <v>0</v>
      </c>
      <c r="I110" s="5">
        <f t="shared" si="13"/>
        <v>0</v>
      </c>
      <c r="J110" s="5">
        <f t="shared" si="14"/>
        <v>0</v>
      </c>
      <c r="K110" s="5">
        <f t="shared" si="14"/>
        <v>0</v>
      </c>
      <c r="L110" s="5">
        <f t="shared" si="14"/>
        <v>0</v>
      </c>
      <c r="M110" s="5">
        <f t="shared" si="15"/>
        <v>0.17542732647099424</v>
      </c>
      <c r="N110" s="5">
        <f t="shared" si="16"/>
        <v>0.1570558212312256</v>
      </c>
      <c r="O110" s="5">
        <f t="shared" si="17"/>
        <v>0</v>
      </c>
      <c r="P110" s="5">
        <f t="shared" si="18"/>
        <v>0</v>
      </c>
      <c r="Q110" s="5">
        <f t="shared" si="19"/>
        <v>0</v>
      </c>
      <c r="R110" s="5">
        <f t="shared" si="20"/>
        <v>0</v>
      </c>
      <c r="S110" s="5">
        <f t="shared" si="21"/>
        <v>0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8</v>
      </c>
      <c r="B111" s="5">
        <f t="shared" si="6"/>
        <v>6.41111111111111</v>
      </c>
      <c r="C111" s="13">
        <f t="shared" si="7"/>
        <v>1.0666666666666667</v>
      </c>
      <c r="D111" s="5">
        <f t="shared" si="8"/>
        <v>0.38</v>
      </c>
      <c r="E111" s="5">
        <f t="shared" si="9"/>
        <v>0.37</v>
      </c>
      <c r="F111" s="5">
        <f t="shared" si="10"/>
        <v>0</v>
      </c>
      <c r="G111" s="5">
        <f t="shared" si="11"/>
        <v>0</v>
      </c>
      <c r="H111" s="5">
        <f t="shared" si="12"/>
        <v>0</v>
      </c>
      <c r="I111" s="5">
        <f t="shared" si="13"/>
        <v>0</v>
      </c>
      <c r="J111" s="5">
        <f t="shared" si="14"/>
        <v>0</v>
      </c>
      <c r="K111" s="5">
        <f t="shared" si="14"/>
        <v>0</v>
      </c>
      <c r="L111" s="5">
        <f t="shared" si="14"/>
        <v>0</v>
      </c>
      <c r="M111" s="5">
        <f t="shared" si="15"/>
        <v>0.25232391905110807</v>
      </c>
      <c r="N111" s="5">
        <f t="shared" si="16"/>
        <v>0.2296088671969746</v>
      </c>
      <c r="O111" s="5">
        <f t="shared" si="17"/>
        <v>0</v>
      </c>
      <c r="P111" s="5">
        <f t="shared" si="18"/>
        <v>0</v>
      </c>
      <c r="Q111" s="5">
        <f t="shared" si="19"/>
        <v>0</v>
      </c>
      <c r="R111" s="5">
        <f t="shared" si="20"/>
        <v>0</v>
      </c>
      <c r="S111" s="5">
        <f t="shared" si="21"/>
        <v>0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9</v>
      </c>
      <c r="B112" s="5">
        <f t="shared" si="6"/>
        <v>5.933333333333334</v>
      </c>
      <c r="C112" s="13">
        <f t="shared" si="7"/>
        <v>0.9899999999999999</v>
      </c>
      <c r="D112" s="5">
        <f t="shared" si="8"/>
        <v>0.54</v>
      </c>
      <c r="E112" s="5">
        <f t="shared" si="9"/>
        <v>0.51</v>
      </c>
      <c r="F112" s="5">
        <f t="shared" si="10"/>
        <v>0</v>
      </c>
      <c r="G112" s="5">
        <f t="shared" si="11"/>
        <v>0</v>
      </c>
      <c r="H112" s="5">
        <f t="shared" si="12"/>
        <v>0</v>
      </c>
      <c r="I112" s="5">
        <f t="shared" si="13"/>
        <v>0</v>
      </c>
      <c r="J112" s="5">
        <f t="shared" si="14"/>
        <v>0</v>
      </c>
      <c r="K112" s="5">
        <f t="shared" si="14"/>
        <v>0</v>
      </c>
      <c r="L112" s="5">
        <f t="shared" si="14"/>
        <v>0</v>
      </c>
      <c r="M112" s="5">
        <f t="shared" si="15"/>
        <v>0.35057565671532326</v>
      </c>
      <c r="N112" s="5">
        <f t="shared" si="16"/>
        <v>0.34113695391028487</v>
      </c>
      <c r="O112" s="5">
        <f t="shared" si="17"/>
        <v>0</v>
      </c>
      <c r="P112" s="5">
        <f t="shared" si="18"/>
        <v>0</v>
      </c>
      <c r="Q112" s="5">
        <f t="shared" si="19"/>
        <v>0</v>
      </c>
      <c r="R112" s="5">
        <f t="shared" si="20"/>
        <v>0</v>
      </c>
      <c r="S112" s="5">
        <f t="shared" si="21"/>
        <v>0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10</v>
      </c>
      <c r="B113" s="5">
        <f t="shared" si="6"/>
        <v>5.466666666666666</v>
      </c>
      <c r="C113" s="13">
        <f t="shared" si="7"/>
        <v>0.9033333333333333</v>
      </c>
      <c r="D113" s="5">
        <f t="shared" si="8"/>
        <v>0.72</v>
      </c>
      <c r="E113" s="5">
        <f t="shared" si="9"/>
        <v>0.71</v>
      </c>
      <c r="F113" s="5">
        <f t="shared" si="10"/>
        <v>0</v>
      </c>
      <c r="G113" s="5">
        <f t="shared" si="11"/>
        <v>0</v>
      </c>
      <c r="H113" s="5">
        <f t="shared" si="12"/>
        <v>0</v>
      </c>
      <c r="I113" s="5">
        <f t="shared" si="13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5"/>
        <v>0.39796886176040996</v>
      </c>
      <c r="N113" s="5">
        <f t="shared" si="16"/>
        <v>0.37658391575332667</v>
      </c>
      <c r="O113" s="5">
        <f t="shared" si="17"/>
        <v>0</v>
      </c>
      <c r="P113" s="5">
        <f t="shared" si="18"/>
        <v>0</v>
      </c>
      <c r="Q113" s="5">
        <f t="shared" si="19"/>
        <v>0</v>
      </c>
      <c r="R113" s="5">
        <f t="shared" si="20"/>
        <v>0</v>
      </c>
      <c r="S113" s="5">
        <f t="shared" si="21"/>
        <v>0</v>
      </c>
      <c r="T113" s="5">
        <f t="shared" si="22"/>
        <v>0</v>
      </c>
      <c r="U113" s="5">
        <f t="shared" si="23"/>
        <v>0</v>
      </c>
    </row>
    <row r="114" spans="1:21" ht="12.75">
      <c r="A114" s="4">
        <v>11</v>
      </c>
      <c r="B114" s="5">
        <f>(G85+G86)/2</f>
        <v>4.877777777777777</v>
      </c>
      <c r="C114" s="13">
        <f aca="true" t="shared" si="25" ref="C114:L114">(K85+K86)/2</f>
        <v>0.8083333333333333</v>
      </c>
      <c r="D114" s="5">
        <f t="shared" si="25"/>
        <v>0.985</v>
      </c>
      <c r="E114" s="5">
        <f t="shared" si="25"/>
        <v>0.94</v>
      </c>
      <c r="F114" s="5">
        <f t="shared" si="25"/>
        <v>0</v>
      </c>
      <c r="G114" s="5">
        <f t="shared" si="25"/>
        <v>0</v>
      </c>
      <c r="H114" s="5">
        <f t="shared" si="25"/>
        <v>0</v>
      </c>
      <c r="I114" s="5">
        <f t="shared" si="25"/>
        <v>0</v>
      </c>
      <c r="J114" s="5">
        <f t="shared" si="25"/>
        <v>0</v>
      </c>
      <c r="K114" s="5">
        <f t="shared" si="25"/>
        <v>0</v>
      </c>
      <c r="L114" s="5">
        <f t="shared" si="25"/>
        <v>0</v>
      </c>
      <c r="M114" s="5">
        <f t="shared" si="15"/>
        <v>0.3432380372982062</v>
      </c>
      <c r="N114" s="5">
        <f t="shared" si="16"/>
        <v>0.30084510499907197</v>
      </c>
      <c r="O114" s="5">
        <f t="shared" si="17"/>
        <v>0</v>
      </c>
      <c r="P114" s="5">
        <f t="shared" si="18"/>
        <v>0</v>
      </c>
      <c r="Q114" s="5">
        <f t="shared" si="19"/>
        <v>0</v>
      </c>
      <c r="R114" s="5">
        <f t="shared" si="20"/>
        <v>0</v>
      </c>
      <c r="S114" s="5">
        <f t="shared" si="21"/>
        <v>0</v>
      </c>
      <c r="T114" s="5">
        <f t="shared" si="22"/>
        <v>0</v>
      </c>
      <c r="U114" s="5">
        <f t="shared" si="23"/>
        <v>0</v>
      </c>
    </row>
    <row r="115" spans="1:21" ht="12.75">
      <c r="A115" s="3">
        <v>12</v>
      </c>
      <c r="B115" s="5">
        <f aca="true" t="shared" si="26" ref="B115:B125">G87</f>
        <v>4.4</v>
      </c>
      <c r="C115" s="13">
        <f aca="true" t="shared" si="27" ref="C115:C125">K87</f>
        <v>0.7399999999999999</v>
      </c>
      <c r="D115" s="5">
        <f aca="true" t="shared" si="28" ref="D115:D125">L87</f>
        <v>1.1</v>
      </c>
      <c r="E115" s="5">
        <f aca="true" t="shared" si="29" ref="E115:E125">M87</f>
        <v>1.03</v>
      </c>
      <c r="F115" s="5">
        <f aca="true" t="shared" si="30" ref="F115:F125">N87</f>
        <v>0</v>
      </c>
      <c r="G115" s="5">
        <f aca="true" t="shared" si="31" ref="G115:G125">O87</f>
        <v>0</v>
      </c>
      <c r="H115" s="5">
        <f aca="true" t="shared" si="32" ref="H115:H125">P87</f>
        <v>0</v>
      </c>
      <c r="I115" s="5">
        <f aca="true" t="shared" si="33" ref="I115:I125">Q87</f>
        <v>0</v>
      </c>
      <c r="J115" s="5">
        <f aca="true" t="shared" si="34" ref="J115:L125">R87</f>
        <v>0</v>
      </c>
      <c r="K115" s="5">
        <f t="shared" si="34"/>
        <v>0</v>
      </c>
      <c r="L115" s="5">
        <f t="shared" si="34"/>
        <v>0</v>
      </c>
      <c r="M115" s="5">
        <f t="shared" si="15"/>
        <v>0.22663610412304735</v>
      </c>
      <c r="N115" s="5">
        <f t="shared" si="16"/>
        <v>0.19977148408030232</v>
      </c>
      <c r="O115" s="5">
        <f t="shared" si="17"/>
        <v>0</v>
      </c>
      <c r="P115" s="5">
        <f t="shared" si="18"/>
        <v>0</v>
      </c>
      <c r="Q115" s="5">
        <f t="shared" si="19"/>
        <v>0</v>
      </c>
      <c r="R115" s="5">
        <f t="shared" si="20"/>
        <v>0</v>
      </c>
      <c r="S115" s="5">
        <f t="shared" si="21"/>
        <v>0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13</v>
      </c>
      <c r="B116" s="5">
        <f t="shared" si="26"/>
        <v>3.9111111111111105</v>
      </c>
      <c r="C116" s="13">
        <f t="shared" si="27"/>
        <v>0.66</v>
      </c>
      <c r="D116" s="5">
        <f t="shared" si="28"/>
        <v>1.18</v>
      </c>
      <c r="E116" s="5">
        <f t="shared" si="29"/>
        <v>1.11</v>
      </c>
      <c r="F116" s="5">
        <f t="shared" si="30"/>
        <v>0</v>
      </c>
      <c r="G116" s="5">
        <f t="shared" si="31"/>
        <v>0</v>
      </c>
      <c r="H116" s="5">
        <f t="shared" si="32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5">
        <f t="shared" si="34"/>
        <v>0</v>
      </c>
      <c r="M116" s="5">
        <f t="shared" si="15"/>
        <v>0.16914739880926385</v>
      </c>
      <c r="N116" s="5">
        <f t="shared" si="16"/>
        <v>0.16045326725761042</v>
      </c>
      <c r="O116" s="5">
        <f t="shared" si="17"/>
        <v>0</v>
      </c>
      <c r="P116" s="5">
        <f t="shared" si="18"/>
        <v>0</v>
      </c>
      <c r="Q116" s="5">
        <f t="shared" si="19"/>
        <v>0</v>
      </c>
      <c r="R116" s="5">
        <f t="shared" si="20"/>
        <v>0</v>
      </c>
      <c r="S116" s="5">
        <f t="shared" si="21"/>
        <v>0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14</v>
      </c>
      <c r="B117" s="5">
        <f t="shared" si="26"/>
        <v>3.355555555555555</v>
      </c>
      <c r="C117" s="13">
        <f t="shared" si="27"/>
        <v>0.59</v>
      </c>
      <c r="D117" s="5">
        <f t="shared" si="28"/>
        <v>1.27</v>
      </c>
      <c r="E117" s="5">
        <f t="shared" si="29"/>
        <v>1.2</v>
      </c>
      <c r="F117" s="5">
        <f t="shared" si="30"/>
        <v>0</v>
      </c>
      <c r="G117" s="5">
        <f t="shared" si="31"/>
        <v>0</v>
      </c>
      <c r="H117" s="5">
        <f t="shared" si="32"/>
        <v>0</v>
      </c>
      <c r="I117" s="5">
        <f t="shared" si="33"/>
        <v>0</v>
      </c>
      <c r="J117" s="5">
        <f t="shared" si="34"/>
        <v>0</v>
      </c>
      <c r="K117" s="5">
        <f t="shared" si="34"/>
        <v>0</v>
      </c>
      <c r="L117" s="5">
        <f t="shared" si="34"/>
        <v>0</v>
      </c>
      <c r="M117" s="5">
        <f t="shared" si="15"/>
        <v>0.16841634848478026</v>
      </c>
      <c r="N117" s="5">
        <f t="shared" si="16"/>
        <v>0.15077747178967862</v>
      </c>
      <c r="O117" s="5">
        <f t="shared" si="17"/>
        <v>0</v>
      </c>
      <c r="P117" s="5">
        <f t="shared" si="18"/>
        <v>0</v>
      </c>
      <c r="Q117" s="5">
        <f t="shared" si="19"/>
        <v>0</v>
      </c>
      <c r="R117" s="5">
        <f t="shared" si="20"/>
        <v>0</v>
      </c>
      <c r="S117" s="5">
        <f t="shared" si="21"/>
        <v>0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15</v>
      </c>
      <c r="B118" s="5">
        <f t="shared" si="26"/>
        <v>2.9000000000000004</v>
      </c>
      <c r="C118" s="13">
        <f t="shared" si="27"/>
        <v>0.5133333333333333</v>
      </c>
      <c r="D118" s="5">
        <f t="shared" si="28"/>
        <v>1.34</v>
      </c>
      <c r="E118" s="5">
        <f t="shared" si="29"/>
        <v>1.25</v>
      </c>
      <c r="F118" s="5">
        <f t="shared" si="30"/>
        <v>0</v>
      </c>
      <c r="G118" s="5">
        <f t="shared" si="31"/>
        <v>0</v>
      </c>
      <c r="H118" s="5">
        <f t="shared" si="32"/>
        <v>0</v>
      </c>
      <c r="I118" s="5">
        <f t="shared" si="33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15"/>
        <v>0.21676266701122449</v>
      </c>
      <c r="N118" s="5">
        <f t="shared" si="16"/>
        <v>0.19139756888129603</v>
      </c>
      <c r="O118" s="5">
        <f t="shared" si="17"/>
        <v>0</v>
      </c>
      <c r="P118" s="5">
        <f t="shared" si="18"/>
        <v>0</v>
      </c>
      <c r="Q118" s="5">
        <f t="shared" si="19"/>
        <v>0</v>
      </c>
      <c r="R118" s="5">
        <f t="shared" si="20"/>
        <v>0</v>
      </c>
      <c r="S118" s="5">
        <f t="shared" si="21"/>
        <v>0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16</v>
      </c>
      <c r="B119" s="5">
        <f t="shared" si="26"/>
        <v>2.4444444444444455</v>
      </c>
      <c r="C119" s="13">
        <f t="shared" si="27"/>
        <v>0.4266666666666667</v>
      </c>
      <c r="D119" s="5">
        <f t="shared" si="28"/>
        <v>1.46</v>
      </c>
      <c r="E119" s="5">
        <f t="shared" si="29"/>
        <v>1.36</v>
      </c>
      <c r="F119" s="5">
        <f t="shared" si="30"/>
        <v>0</v>
      </c>
      <c r="G119" s="5">
        <f t="shared" si="31"/>
        <v>0</v>
      </c>
      <c r="H119" s="5">
        <f t="shared" si="32"/>
        <v>0</v>
      </c>
      <c r="I119" s="5">
        <f t="shared" si="33"/>
        <v>0</v>
      </c>
      <c r="J119" s="5">
        <f t="shared" si="34"/>
        <v>0</v>
      </c>
      <c r="K119" s="5">
        <f t="shared" si="34"/>
        <v>0</v>
      </c>
      <c r="L119" s="5">
        <f t="shared" si="34"/>
        <v>0</v>
      </c>
      <c r="M119" s="5">
        <f t="shared" si="15"/>
        <v>0.28717187486617957</v>
      </c>
      <c r="N119" s="5">
        <f t="shared" si="16"/>
        <v>0.28100457194314404</v>
      </c>
      <c r="O119" s="5">
        <f t="shared" si="17"/>
        <v>0</v>
      </c>
      <c r="P119" s="5">
        <f t="shared" si="18"/>
        <v>0</v>
      </c>
      <c r="Q119" s="5">
        <f t="shared" si="19"/>
        <v>0</v>
      </c>
      <c r="R119" s="5">
        <f t="shared" si="20"/>
        <v>0</v>
      </c>
      <c r="S119" s="5">
        <f t="shared" si="21"/>
        <v>0</v>
      </c>
      <c r="T119" s="5">
        <f t="shared" si="22"/>
        <v>0</v>
      </c>
      <c r="U119" s="5">
        <f t="shared" si="23"/>
        <v>0</v>
      </c>
    </row>
    <row r="120" spans="1:21" ht="12.75">
      <c r="A120" s="3">
        <f t="shared" si="24"/>
        <v>17</v>
      </c>
      <c r="B120" s="5">
        <f t="shared" si="26"/>
        <v>1.9333333333333336</v>
      </c>
      <c r="C120" s="13">
        <f t="shared" si="27"/>
        <v>0.34</v>
      </c>
      <c r="D120" s="5">
        <f t="shared" si="28"/>
        <v>1.63</v>
      </c>
      <c r="E120" s="5">
        <f t="shared" si="29"/>
        <v>1.53</v>
      </c>
      <c r="F120" s="5">
        <f t="shared" si="30"/>
        <v>0</v>
      </c>
      <c r="G120" s="5">
        <f t="shared" si="31"/>
        <v>0</v>
      </c>
      <c r="H120" s="5">
        <f t="shared" si="32"/>
        <v>0</v>
      </c>
      <c r="I120" s="5">
        <f t="shared" si="33"/>
        <v>0</v>
      </c>
      <c r="J120" s="5">
        <f t="shared" si="34"/>
        <v>0</v>
      </c>
      <c r="K120" s="5">
        <f t="shared" si="34"/>
        <v>0</v>
      </c>
      <c r="L120" s="5">
        <f t="shared" si="34"/>
        <v>0</v>
      </c>
      <c r="M120" s="5">
        <f t="shared" si="15"/>
        <v>0.30020102978601776</v>
      </c>
      <c r="N120" s="5">
        <f t="shared" si="16"/>
        <v>0.3317887233686236</v>
      </c>
      <c r="O120" s="5">
        <f t="shared" si="17"/>
        <v>0</v>
      </c>
      <c r="P120" s="5">
        <f t="shared" si="18"/>
        <v>0</v>
      </c>
      <c r="Q120" s="5">
        <f t="shared" si="19"/>
        <v>0</v>
      </c>
      <c r="R120" s="5">
        <f t="shared" si="20"/>
        <v>0</v>
      </c>
      <c r="S120" s="5">
        <f t="shared" si="21"/>
        <v>0</v>
      </c>
      <c r="T120" s="5">
        <f t="shared" si="22"/>
        <v>0</v>
      </c>
      <c r="U120" s="5">
        <f t="shared" si="23"/>
        <v>0</v>
      </c>
    </row>
    <row r="121" spans="1:21" ht="12.75">
      <c r="A121" s="3">
        <f t="shared" si="24"/>
        <v>18</v>
      </c>
      <c r="B121" s="5">
        <f t="shared" si="26"/>
        <v>1.4111111111111114</v>
      </c>
      <c r="C121" s="13">
        <f t="shared" si="27"/>
        <v>0.25</v>
      </c>
      <c r="D121" s="5">
        <f t="shared" si="28"/>
        <v>1.79</v>
      </c>
      <c r="E121" s="5">
        <f t="shared" si="29"/>
        <v>1.72</v>
      </c>
      <c r="F121" s="5">
        <f t="shared" si="30"/>
        <v>0</v>
      </c>
      <c r="G121" s="5">
        <f t="shared" si="31"/>
        <v>0</v>
      </c>
      <c r="H121" s="5">
        <f t="shared" si="32"/>
        <v>0</v>
      </c>
      <c r="I121" s="5">
        <f t="shared" si="33"/>
        <v>0</v>
      </c>
      <c r="J121" s="5">
        <f t="shared" si="34"/>
        <v>0</v>
      </c>
      <c r="K121" s="5">
        <f t="shared" si="34"/>
        <v>0</v>
      </c>
      <c r="L121" s="5">
        <f t="shared" si="34"/>
        <v>0</v>
      </c>
      <c r="M121" s="5">
        <f t="shared" si="15"/>
        <v>0.23551463879337842</v>
      </c>
      <c r="N121" s="5">
        <f t="shared" si="16"/>
        <v>0.30299101737157685</v>
      </c>
      <c r="O121" s="5">
        <f t="shared" si="17"/>
        <v>0</v>
      </c>
      <c r="P121" s="5">
        <f t="shared" si="18"/>
        <v>0</v>
      </c>
      <c r="Q121" s="5">
        <f t="shared" si="19"/>
        <v>0</v>
      </c>
      <c r="R121" s="5">
        <f t="shared" si="20"/>
        <v>0</v>
      </c>
      <c r="S121" s="5">
        <f t="shared" si="21"/>
        <v>0</v>
      </c>
      <c r="T121" s="5">
        <f t="shared" si="22"/>
        <v>0</v>
      </c>
      <c r="U121" s="5">
        <f t="shared" si="23"/>
        <v>0</v>
      </c>
    </row>
    <row r="122" spans="1:21" ht="12.75">
      <c r="A122" s="3">
        <f t="shared" si="24"/>
        <v>19</v>
      </c>
      <c r="B122" s="5">
        <f t="shared" si="26"/>
        <v>0.9333333333333318</v>
      </c>
      <c r="C122" s="13">
        <f t="shared" si="27"/>
        <v>0.18000000000000002</v>
      </c>
      <c r="D122" s="5">
        <f t="shared" si="28"/>
        <v>1.87</v>
      </c>
      <c r="E122" s="5">
        <f t="shared" si="29"/>
        <v>1.85</v>
      </c>
      <c r="F122" s="5">
        <f t="shared" si="30"/>
        <v>0</v>
      </c>
      <c r="G122" s="5">
        <f t="shared" si="31"/>
        <v>0</v>
      </c>
      <c r="H122" s="5">
        <f t="shared" si="32"/>
        <v>0</v>
      </c>
      <c r="I122" s="5">
        <f t="shared" si="33"/>
        <v>0</v>
      </c>
      <c r="J122" s="5">
        <f t="shared" si="34"/>
        <v>0</v>
      </c>
      <c r="K122" s="5">
        <f t="shared" si="34"/>
        <v>0</v>
      </c>
      <c r="L122" s="5">
        <f t="shared" si="34"/>
        <v>0</v>
      </c>
      <c r="M122" s="5">
        <f t="shared" si="15"/>
        <v>0.13906561945400844</v>
      </c>
      <c r="N122" s="5">
        <f t="shared" si="16"/>
        <v>0.19842035453964135</v>
      </c>
      <c r="O122" s="5">
        <f t="shared" si="17"/>
        <v>0</v>
      </c>
      <c r="P122" s="5">
        <f t="shared" si="18"/>
        <v>0</v>
      </c>
      <c r="Q122" s="5">
        <f t="shared" si="19"/>
        <v>0</v>
      </c>
      <c r="R122" s="5">
        <f t="shared" si="20"/>
        <v>0</v>
      </c>
      <c r="S122" s="5">
        <f t="shared" si="21"/>
        <v>0</v>
      </c>
      <c r="T122" s="5">
        <f t="shared" si="22"/>
        <v>0</v>
      </c>
      <c r="U122" s="5">
        <f t="shared" si="23"/>
        <v>0</v>
      </c>
    </row>
    <row r="123" spans="1:21" ht="12.75">
      <c r="A123" s="3">
        <f t="shared" si="24"/>
        <v>20</v>
      </c>
      <c r="B123" s="5">
        <f t="shared" si="26"/>
        <v>0.4222222222222207</v>
      </c>
      <c r="C123" s="13">
        <f t="shared" si="27"/>
        <v>0.12</v>
      </c>
      <c r="D123" s="5">
        <f t="shared" si="28"/>
        <v>1.92</v>
      </c>
      <c r="E123" s="5">
        <f t="shared" si="29"/>
        <v>1.92</v>
      </c>
      <c r="F123" s="5">
        <f t="shared" si="30"/>
        <v>0</v>
      </c>
      <c r="G123" s="5">
        <f t="shared" si="31"/>
        <v>0</v>
      </c>
      <c r="H123" s="5">
        <f t="shared" si="32"/>
        <v>0</v>
      </c>
      <c r="I123" s="5">
        <f t="shared" si="33"/>
        <v>0</v>
      </c>
      <c r="J123" s="5">
        <f t="shared" si="34"/>
        <v>0</v>
      </c>
      <c r="K123" s="5">
        <f t="shared" si="34"/>
        <v>0</v>
      </c>
      <c r="L123" s="5">
        <f t="shared" si="34"/>
        <v>0</v>
      </c>
      <c r="M123" s="5">
        <f t="shared" si="15"/>
        <v>0.06666844181061378</v>
      </c>
      <c r="N123" s="5">
        <f t="shared" si="16"/>
        <v>0.08656584683608537</v>
      </c>
      <c r="O123" s="5">
        <f t="shared" si="17"/>
        <v>0</v>
      </c>
      <c r="P123" s="5">
        <f t="shared" si="18"/>
        <v>0</v>
      </c>
      <c r="Q123" s="5">
        <f t="shared" si="19"/>
        <v>0</v>
      </c>
      <c r="R123" s="5">
        <f t="shared" si="20"/>
        <v>0</v>
      </c>
      <c r="S123" s="5">
        <f t="shared" si="21"/>
        <v>0</v>
      </c>
      <c r="T123" s="5">
        <f t="shared" si="22"/>
        <v>0</v>
      </c>
      <c r="U123" s="5">
        <f t="shared" si="23"/>
        <v>0</v>
      </c>
    </row>
    <row r="124" spans="1:21" ht="12.75">
      <c r="A124" s="3">
        <f t="shared" si="24"/>
        <v>21</v>
      </c>
      <c r="B124" s="5">
        <f t="shared" si="26"/>
        <v>-0.13333333333333464</v>
      </c>
      <c r="C124" s="13">
        <f t="shared" si="27"/>
        <v>0.08666666666666667</v>
      </c>
      <c r="D124" s="5">
        <f t="shared" si="28"/>
        <v>1.94</v>
      </c>
      <c r="E124" s="5">
        <f t="shared" si="29"/>
        <v>1.93</v>
      </c>
      <c r="F124" s="5">
        <f t="shared" si="30"/>
        <v>0</v>
      </c>
      <c r="G124" s="5">
        <f t="shared" si="31"/>
        <v>0</v>
      </c>
      <c r="H124" s="5">
        <f t="shared" si="32"/>
        <v>0</v>
      </c>
      <c r="I124" s="5">
        <f t="shared" si="33"/>
        <v>0</v>
      </c>
      <c r="J124" s="5">
        <f t="shared" si="34"/>
        <v>0</v>
      </c>
      <c r="K124" s="5">
        <f t="shared" si="34"/>
        <v>0</v>
      </c>
      <c r="L124" s="5">
        <f t="shared" si="34"/>
        <v>0</v>
      </c>
      <c r="M124" s="5">
        <f aca="true" t="shared" si="35" ref="M124:U124">-SLOPE(D123:D125,$B123:$B125)</f>
        <v>0.020257930150592802</v>
      </c>
      <c r="N124" s="5">
        <f t="shared" si="35"/>
        <v>0.028692726690163466</v>
      </c>
      <c r="O124" s="5">
        <f t="shared" si="35"/>
        <v>0</v>
      </c>
      <c r="P124" s="5">
        <f t="shared" si="35"/>
        <v>0</v>
      </c>
      <c r="Q124" s="5">
        <f t="shared" si="35"/>
        <v>0</v>
      </c>
      <c r="R124" s="5">
        <f t="shared" si="35"/>
        <v>0</v>
      </c>
      <c r="S124" s="5">
        <f t="shared" si="35"/>
        <v>0</v>
      </c>
      <c r="T124" s="5">
        <f t="shared" si="35"/>
        <v>0</v>
      </c>
      <c r="U124" s="5">
        <f t="shared" si="35"/>
        <v>0</v>
      </c>
    </row>
    <row r="125" spans="2:12" ht="12.75">
      <c r="B125" s="5">
        <f t="shared" si="26"/>
        <v>-1</v>
      </c>
      <c r="C125" s="13">
        <f t="shared" si="27"/>
        <v>0.06</v>
      </c>
      <c r="D125" s="5">
        <f t="shared" si="28"/>
        <v>1.95</v>
      </c>
      <c r="E125" s="5">
        <f t="shared" si="29"/>
        <v>1.96</v>
      </c>
      <c r="F125" s="5">
        <f t="shared" si="30"/>
        <v>0</v>
      </c>
      <c r="G125" s="5">
        <f t="shared" si="31"/>
        <v>0</v>
      </c>
      <c r="H125" s="5">
        <f t="shared" si="32"/>
        <v>0</v>
      </c>
      <c r="I125" s="5">
        <f t="shared" si="33"/>
        <v>0</v>
      </c>
      <c r="J125" s="5">
        <f t="shared" si="34"/>
        <v>0</v>
      </c>
      <c r="K125" s="5">
        <f t="shared" si="34"/>
        <v>0</v>
      </c>
      <c r="L125" s="5">
        <f t="shared" si="34"/>
        <v>0</v>
      </c>
    </row>
    <row r="126" spans="2:12" ht="12.75">
      <c r="B126" s="5"/>
      <c r="C126" s="13"/>
      <c r="D126" s="5"/>
      <c r="E126" s="5"/>
      <c r="F126" s="5"/>
      <c r="G126" s="5"/>
      <c r="H126" s="5"/>
      <c r="I126" s="5"/>
      <c r="J126" s="5"/>
      <c r="K126" s="5"/>
      <c r="L126" s="5"/>
    </row>
  </sheetData>
  <mergeCells count="2">
    <mergeCell ref="B70:F70"/>
    <mergeCell ref="H70:K70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Graphs'!B100</f>
        <v>Zone</v>
      </c>
      <c r="D1" t="str">
        <f>'Data &amp; Print Graphs'!C99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Graphs'!B101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Graphs'!B103</f>
        <v>10</v>
      </c>
      <c r="D5" s="1">
        <f>'Data &amp; Print Graphs'!C103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Graphs'!B104</f>
        <v>9.833333333333334</v>
      </c>
      <c r="D6" s="1">
        <f>'Data &amp; Print Graphs'!C104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Graphs'!B105</f>
        <v>9.322222222222223</v>
      </c>
      <c r="D7" s="1">
        <f>'Data &amp; Print Graphs'!C105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Graphs'!B106</f>
        <v>8.811111111111112</v>
      </c>
      <c r="D8" s="1">
        <f>'Data &amp; Print Graphs'!C106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Graphs'!B107</f>
        <v>8.333333333333334</v>
      </c>
      <c r="D9" s="1">
        <f>'Data &amp; Print Graphs'!C107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Graphs'!B108</f>
        <v>7.866666666666667</v>
      </c>
      <c r="D10" s="1">
        <f>'Data &amp; Print Graphs'!C108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Graphs'!B109</f>
        <v>7.4</v>
      </c>
      <c r="D11" s="1">
        <f>'Data &amp; Print Graphs'!C109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Graphs'!B110</f>
        <v>6.9</v>
      </c>
      <c r="D12" s="1">
        <f>'Data &amp; Print Graphs'!C110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Graphs'!B111</f>
        <v>6.41111111111111</v>
      </c>
      <c r="D13" s="1">
        <f>'Data &amp; Print Graphs'!C111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Graphs'!B112</f>
        <v>5.933333333333334</v>
      </c>
      <c r="D14" s="1">
        <f>'Data &amp; Print Graphs'!C112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Graphs'!B113</f>
        <v>5.466666666666666</v>
      </c>
      <c r="D15" s="1">
        <f>'Data &amp; Print Graphs'!C113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Graphs'!B114</f>
        <v>4.877777777777777</v>
      </c>
      <c r="D16" s="1">
        <f>'Data &amp; Print Graphs'!C114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Graphs'!B115</f>
        <v>4.4</v>
      </c>
      <c r="D17" s="1">
        <f>'Data &amp; Print Graphs'!C115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Graphs'!B116</f>
        <v>3.9111111111111105</v>
      </c>
      <c r="D18" s="1">
        <f>'Data &amp; Print Graphs'!C116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Graphs'!B117</f>
        <v>3.355555555555555</v>
      </c>
      <c r="D19" s="1">
        <f>'Data &amp; Print Graphs'!C117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Graphs'!B118</f>
        <v>2.9000000000000004</v>
      </c>
      <c r="D20" s="1">
        <f>'Data &amp; Print Graphs'!C118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Graphs'!B119</f>
        <v>2.4444444444444455</v>
      </c>
      <c r="D21" s="1">
        <f>'Data &amp; Print Graphs'!C119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Graphs'!B120</f>
        <v>1.9333333333333336</v>
      </c>
      <c r="D22" s="1">
        <f>'Data &amp; Print Graphs'!C120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Graphs'!B121</f>
        <v>1.4111111111111114</v>
      </c>
      <c r="D23" s="1">
        <f>'Data &amp; Print Graphs'!C121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Graphs'!B122</f>
        <v>0.9333333333333318</v>
      </c>
      <c r="D24" s="1">
        <f>'Data &amp; Print Graphs'!C122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Graphs'!B123</f>
        <v>0.4222222222222207</v>
      </c>
      <c r="D25" s="1">
        <f>'Data &amp; Print Graphs'!C123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Graphs'!B124</f>
        <v>-0.13333333333333464</v>
      </c>
      <c r="D26" s="1">
        <f>'Data &amp; Print Graphs'!C124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Graphs'!B125</f>
        <v>-1</v>
      </c>
      <c r="D27" s="1">
        <f>'Data &amp; Print Graphs'!C125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H1">
      <selection activeCell="W2" sqref="W2:W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2006-02-07T14:16:28Z</cp:lastPrinted>
  <dcterms:created xsi:type="dcterms:W3CDTF">1999-06-29T13:57:54Z</dcterms:created>
  <dcterms:modified xsi:type="dcterms:W3CDTF">2006-02-28T11:54:56Z</dcterms:modified>
  <cp:category/>
  <cp:version/>
  <cp:contentType/>
  <cp:contentStatus/>
</cp:coreProperties>
</file>