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731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Graphs'!$A$57:$N$118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<sst xmlns="http://schemas.openxmlformats.org/spreadsheetml/2006/main" count="79" uniqueCount="42">
  <si>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</si>
  <si>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</si>
  <si>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</si>
  <si>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</si>
  <si>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</si>
  <si>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</si>
  <si>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</si>
  <si>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</si>
  <si>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</si>
  <si>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</si>
  <si>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</si>
  <si>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</si>
  <si>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</si>
  <si>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</si>
  <si>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</si>
  <si>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</si>
  <si>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</si>
  <si>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</si>
  <si>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</si>
  <si>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</si>
  <si>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</si>
  <si>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</si>
  <si>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</si>
  <si>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</si>
  <si>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 xml:space="preserve">Paper:  </t>
  </si>
  <si>
    <t xml:space="preserve">Date Printed:  </t>
  </si>
  <si>
    <t>Y=0, M=30</t>
  </si>
  <si>
    <t>Y=5, M=25</t>
  </si>
  <si>
    <t>Y=10, M=20</t>
  </si>
  <si>
    <t>Y=20, M=10</t>
  </si>
  <si>
    <t>Y=25, M=5</t>
  </si>
  <si>
    <t>Y=30, M=0</t>
  </si>
  <si>
    <t>#53:  NHIA Split Printing Test (exposure times in seconds for Yellow at 200, and Magenta at 170)</t>
  </si>
  <si>
    <t>May 20, 2002</t>
  </si>
  <si>
    <t xml:space="preserve">#53:  NHIA Split Printing Test </t>
  </si>
  <si>
    <t>(exposure times in seconds for Yellow at 200, and Magenta at 170)</t>
  </si>
  <si>
    <t>Y=15, M=15</t>
  </si>
  <si>
    <t>M=15, Y=15</t>
  </si>
  <si>
    <t>M=15, Y=30</t>
  </si>
  <si>
    <t>Y=M=0, 20 sec</t>
  </si>
  <si>
    <t>Y=M=0, 30 sec</t>
  </si>
  <si>
    <t>E-E, 20 sec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</si>
</sst>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4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13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5725"/>
          <c:y val="0.0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915"/>
          <c:w val="0.781"/>
          <c:h val="0.665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&amp; Print Graphs'!$F$31</c:f>
              <c:strCache>
                <c:ptCount val="1"/>
                <c:pt idx="0">
                  <c:v>E-E, 20 sec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Graphs'!$F$34:$F$56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0.13</c:v>
                </c:pt>
                <c:pt idx="6">
                  <c:v>0.24</c:v>
                </c:pt>
                <c:pt idx="7">
                  <c:v>0.35</c:v>
                </c:pt>
                <c:pt idx="8">
                  <c:v>0.48</c:v>
                </c:pt>
                <c:pt idx="9">
                  <c:v>0.63</c:v>
                </c:pt>
                <c:pt idx="10">
                  <c:v>0.81</c:v>
                </c:pt>
                <c:pt idx="11">
                  <c:v>1.0150000000000001</c:v>
                </c:pt>
                <c:pt idx="12">
                  <c:v>1.15</c:v>
                </c:pt>
                <c:pt idx="13">
                  <c:v>1.32</c:v>
                </c:pt>
                <c:pt idx="14">
                  <c:v>1.55</c:v>
                </c:pt>
                <c:pt idx="15">
                  <c:v>1.75</c:v>
                </c:pt>
                <c:pt idx="16">
                  <c:v>1.91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2.03</c:v>
                </c:pt>
                <c:pt idx="21">
                  <c:v>2.03</c:v>
                </c:pt>
                <c:pt idx="22">
                  <c:v>2.04</c:v>
                </c:pt>
              </c:numCache>
            </c:numRef>
          </c:yVal>
          <c:smooth val="0"/>
        </c:ser>
        <c:axId val="27592787"/>
        <c:axId val="47008492"/>
      </c:scatterChart>
      <c:valAx>
        <c:axId val="2759278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008492"/>
        <c:crossesAt val="-0.1"/>
        <c:crossBetween val="midCat"/>
        <c:dispUnits/>
        <c:majorUnit val="1"/>
        <c:minorUnit val="0.2"/>
      </c:valAx>
      <c:valAx>
        <c:axId val="47008492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Reflection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592787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25"/>
          <c:y val="0.31775"/>
          <c:w val="0.29175"/>
          <c:h val="0.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Graphs'!$D$31</c:f>
              <c:strCache>
                <c:ptCount val="1"/>
                <c:pt idx="0">
                  <c:v>Y=15, M=15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Graphs'!$D$34:$D$56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0.06</c:v>
                </c:pt>
                <c:pt idx="7">
                  <c:v>0.13</c:v>
                </c:pt>
                <c:pt idx="8">
                  <c:v>0.23</c:v>
                </c:pt>
                <c:pt idx="9">
                  <c:v>0.33</c:v>
                </c:pt>
                <c:pt idx="10">
                  <c:v>0.47</c:v>
                </c:pt>
                <c:pt idx="11">
                  <c:v>0.665</c:v>
                </c:pt>
                <c:pt idx="12">
                  <c:v>0.81</c:v>
                </c:pt>
                <c:pt idx="13">
                  <c:v>0.97</c:v>
                </c:pt>
                <c:pt idx="14">
                  <c:v>1.13</c:v>
                </c:pt>
                <c:pt idx="15">
                  <c:v>1.31</c:v>
                </c:pt>
                <c:pt idx="16">
                  <c:v>1.56</c:v>
                </c:pt>
                <c:pt idx="17">
                  <c:v>1.79</c:v>
                </c:pt>
                <c:pt idx="18">
                  <c:v>1.93</c:v>
                </c:pt>
                <c:pt idx="19">
                  <c:v>1.99</c:v>
                </c:pt>
                <c:pt idx="20">
                  <c:v>2.02</c:v>
                </c:pt>
                <c:pt idx="21">
                  <c:v>2.03</c:v>
                </c:pt>
                <c:pt idx="22">
                  <c:v>2.03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Graphs'!$E$31</c:f>
              <c:strCache>
                <c:ptCount val="1"/>
                <c:pt idx="0">
                  <c:v>M=15, Y=15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Graphs'!$E$34:$E$56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0</c:v>
                </c:pt>
                <c:pt idx="5">
                  <c:v>0.02</c:v>
                </c:pt>
                <c:pt idx="6">
                  <c:v>0.07</c:v>
                </c:pt>
                <c:pt idx="7">
                  <c:v>0.14</c:v>
                </c:pt>
                <c:pt idx="8">
                  <c:v>0.23</c:v>
                </c:pt>
                <c:pt idx="9">
                  <c:v>0.34</c:v>
                </c:pt>
                <c:pt idx="10">
                  <c:v>0.47</c:v>
                </c:pt>
                <c:pt idx="11">
                  <c:v>0.65</c:v>
                </c:pt>
                <c:pt idx="12">
                  <c:v>0.8</c:v>
                </c:pt>
                <c:pt idx="13">
                  <c:v>0.95</c:v>
                </c:pt>
                <c:pt idx="14">
                  <c:v>1.12</c:v>
                </c:pt>
                <c:pt idx="15">
                  <c:v>1.28</c:v>
                </c:pt>
                <c:pt idx="16">
                  <c:v>1.53</c:v>
                </c:pt>
                <c:pt idx="17">
                  <c:v>1.78</c:v>
                </c:pt>
                <c:pt idx="18">
                  <c:v>1.93</c:v>
                </c:pt>
                <c:pt idx="19">
                  <c:v>1.99</c:v>
                </c:pt>
                <c:pt idx="20">
                  <c:v>2.02</c:v>
                </c:pt>
                <c:pt idx="21">
                  <c:v>2.02</c:v>
                </c:pt>
                <c:pt idx="22">
                  <c:v>2.04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Graphs'!$F$31</c:f>
              <c:strCache>
                <c:ptCount val="1"/>
                <c:pt idx="0">
                  <c:v>Y=M=0, 20 sec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Graphs'!$F$34:$F$56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0.13</c:v>
                </c:pt>
                <c:pt idx="6">
                  <c:v>0.24</c:v>
                </c:pt>
                <c:pt idx="7">
                  <c:v>0.35</c:v>
                </c:pt>
                <c:pt idx="8">
                  <c:v>0.48</c:v>
                </c:pt>
                <c:pt idx="9">
                  <c:v>0.63</c:v>
                </c:pt>
                <c:pt idx="10">
                  <c:v>0.81</c:v>
                </c:pt>
                <c:pt idx="11">
                  <c:v>1.0150000000000001</c:v>
                </c:pt>
                <c:pt idx="12">
                  <c:v>1.15</c:v>
                </c:pt>
                <c:pt idx="13">
                  <c:v>1.32</c:v>
                </c:pt>
                <c:pt idx="14">
                  <c:v>1.55</c:v>
                </c:pt>
                <c:pt idx="15">
                  <c:v>1.75</c:v>
                </c:pt>
                <c:pt idx="16">
                  <c:v>1.91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2.03</c:v>
                </c:pt>
                <c:pt idx="21">
                  <c:v>2.03</c:v>
                </c:pt>
                <c:pt idx="22">
                  <c:v>2.04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Graphs'!$G$31</c:f>
              <c:strCache>
                <c:ptCount val="1"/>
                <c:pt idx="0">
                  <c:v>Y=M=0, 30 sec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Graphs'!$G$34:$G$56</c:f>
              <c:numCache>
                <c:ptCount val="23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0.13</c:v>
                </c:pt>
                <c:pt idx="4">
                  <c:v>0.21</c:v>
                </c:pt>
                <c:pt idx="5">
                  <c:v>0.33</c:v>
                </c:pt>
                <c:pt idx="6">
                  <c:v>0.49</c:v>
                </c:pt>
                <c:pt idx="7">
                  <c:v>0.65</c:v>
                </c:pt>
                <c:pt idx="8">
                  <c:v>0.84</c:v>
                </c:pt>
                <c:pt idx="9">
                  <c:v>1</c:v>
                </c:pt>
                <c:pt idx="10">
                  <c:v>1.15</c:v>
                </c:pt>
                <c:pt idx="11">
                  <c:v>1.385</c:v>
                </c:pt>
                <c:pt idx="12">
                  <c:v>1.61</c:v>
                </c:pt>
                <c:pt idx="13">
                  <c:v>1.79</c:v>
                </c:pt>
                <c:pt idx="14">
                  <c:v>1.91</c:v>
                </c:pt>
                <c:pt idx="15">
                  <c:v>1.97</c:v>
                </c:pt>
                <c:pt idx="16">
                  <c:v>2</c:v>
                </c:pt>
                <c:pt idx="17">
                  <c:v>2.02</c:v>
                </c:pt>
                <c:pt idx="18">
                  <c:v>2.03</c:v>
                </c:pt>
                <c:pt idx="19">
                  <c:v>2.03</c:v>
                </c:pt>
                <c:pt idx="20">
                  <c:v>2.03</c:v>
                </c:pt>
                <c:pt idx="21">
                  <c:v>2.04</c:v>
                </c:pt>
                <c:pt idx="22">
                  <c:v>2.04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Graphs'!$H$34:$H$56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Graphs'!$I$34:$I$56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Graphs'!$J$34:$J$56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7342493"/>
        <c:axId val="44755846"/>
      </c:scatterChart>
      <c:valAx>
        <c:axId val="2734249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4755846"/>
        <c:crosses val="autoZero"/>
        <c:crossBetween val="midCat"/>
        <c:dispUnits/>
        <c:majorUnit val="5"/>
        <c:minorUnit val="1"/>
      </c:valAx>
      <c:valAx>
        <c:axId val="44755846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7342493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Graphs'!$D$31</c:f>
              <c:strCache>
                <c:ptCount val="1"/>
                <c:pt idx="0">
                  <c:v>Y=15, M=15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Graphs'!$D$34:$D$56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0.06</c:v>
                </c:pt>
                <c:pt idx="7">
                  <c:v>0.13</c:v>
                </c:pt>
                <c:pt idx="8">
                  <c:v>0.23</c:v>
                </c:pt>
                <c:pt idx="9">
                  <c:v>0.33</c:v>
                </c:pt>
                <c:pt idx="10">
                  <c:v>0.47</c:v>
                </c:pt>
                <c:pt idx="11">
                  <c:v>0.665</c:v>
                </c:pt>
                <c:pt idx="12">
                  <c:v>0.81</c:v>
                </c:pt>
                <c:pt idx="13">
                  <c:v>0.97</c:v>
                </c:pt>
                <c:pt idx="14">
                  <c:v>1.13</c:v>
                </c:pt>
                <c:pt idx="15">
                  <c:v>1.31</c:v>
                </c:pt>
                <c:pt idx="16">
                  <c:v>1.56</c:v>
                </c:pt>
                <c:pt idx="17">
                  <c:v>1.79</c:v>
                </c:pt>
                <c:pt idx="18">
                  <c:v>1.93</c:v>
                </c:pt>
                <c:pt idx="19">
                  <c:v>1.99</c:v>
                </c:pt>
                <c:pt idx="20">
                  <c:v>2.02</c:v>
                </c:pt>
                <c:pt idx="21">
                  <c:v>2.03</c:v>
                </c:pt>
                <c:pt idx="22">
                  <c:v>2.03</c:v>
                </c:pt>
              </c:numCache>
            </c:numRef>
          </c:yVal>
          <c:smooth val="0"/>
        </c:ser>
        <c:axId val="149431"/>
        <c:axId val="1344880"/>
      </c:scatterChart>
      <c:valAx>
        <c:axId val="14943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344880"/>
        <c:crossesAt val="0"/>
        <c:crossBetween val="midCat"/>
        <c:dispUnits/>
        <c:majorUnit val="1"/>
        <c:minorUnit val="0.2"/>
      </c:valAx>
      <c:valAx>
        <c:axId val="1344880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49431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Graphs'!$E$31</c:f>
              <c:strCache>
                <c:ptCount val="1"/>
                <c:pt idx="0">
                  <c:v>M=15, Y=15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Graphs'!$E$34:$E$56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0</c:v>
                </c:pt>
                <c:pt idx="5">
                  <c:v>0.02</c:v>
                </c:pt>
                <c:pt idx="6">
                  <c:v>0.07</c:v>
                </c:pt>
                <c:pt idx="7">
                  <c:v>0.14</c:v>
                </c:pt>
                <c:pt idx="8">
                  <c:v>0.23</c:v>
                </c:pt>
                <c:pt idx="9">
                  <c:v>0.34</c:v>
                </c:pt>
                <c:pt idx="10">
                  <c:v>0.47</c:v>
                </c:pt>
                <c:pt idx="11">
                  <c:v>0.65</c:v>
                </c:pt>
                <c:pt idx="12">
                  <c:v>0.8</c:v>
                </c:pt>
                <c:pt idx="13">
                  <c:v>0.95</c:v>
                </c:pt>
                <c:pt idx="14">
                  <c:v>1.12</c:v>
                </c:pt>
                <c:pt idx="15">
                  <c:v>1.28</c:v>
                </c:pt>
                <c:pt idx="16">
                  <c:v>1.53</c:v>
                </c:pt>
                <c:pt idx="17">
                  <c:v>1.78</c:v>
                </c:pt>
                <c:pt idx="18">
                  <c:v>1.93</c:v>
                </c:pt>
                <c:pt idx="19">
                  <c:v>1.99</c:v>
                </c:pt>
                <c:pt idx="20">
                  <c:v>2.02</c:v>
                </c:pt>
                <c:pt idx="21">
                  <c:v>2.02</c:v>
                </c:pt>
                <c:pt idx="22">
                  <c:v>2.04</c:v>
                </c:pt>
              </c:numCache>
            </c:numRef>
          </c:yVal>
          <c:smooth val="0"/>
        </c:ser>
        <c:axId val="12103921"/>
        <c:axId val="41826426"/>
      </c:scatterChart>
      <c:valAx>
        <c:axId val="1210392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41826426"/>
        <c:crossesAt val="0"/>
        <c:crossBetween val="midCat"/>
        <c:dispUnits/>
        <c:majorUnit val="1"/>
        <c:minorUnit val="0.2"/>
      </c:valAx>
      <c:valAx>
        <c:axId val="41826426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2103921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Graphs'!$F$31</c:f>
              <c:strCache>
                <c:ptCount val="1"/>
                <c:pt idx="0">
                  <c:v>Y=M=0, 20 sec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Graphs'!$F$34:$F$56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0.13</c:v>
                </c:pt>
                <c:pt idx="6">
                  <c:v>0.24</c:v>
                </c:pt>
                <c:pt idx="7">
                  <c:v>0.35</c:v>
                </c:pt>
                <c:pt idx="8">
                  <c:v>0.48</c:v>
                </c:pt>
                <c:pt idx="9">
                  <c:v>0.63</c:v>
                </c:pt>
                <c:pt idx="10">
                  <c:v>0.81</c:v>
                </c:pt>
                <c:pt idx="11">
                  <c:v>1.0150000000000001</c:v>
                </c:pt>
                <c:pt idx="12">
                  <c:v>1.15</c:v>
                </c:pt>
                <c:pt idx="13">
                  <c:v>1.32</c:v>
                </c:pt>
                <c:pt idx="14">
                  <c:v>1.55</c:v>
                </c:pt>
                <c:pt idx="15">
                  <c:v>1.75</c:v>
                </c:pt>
                <c:pt idx="16">
                  <c:v>1.91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2.03</c:v>
                </c:pt>
                <c:pt idx="21">
                  <c:v>2.03</c:v>
                </c:pt>
                <c:pt idx="22">
                  <c:v>2.04</c:v>
                </c:pt>
              </c:numCache>
            </c:numRef>
          </c:yVal>
          <c:smooth val="0"/>
        </c:ser>
        <c:axId val="40893515"/>
        <c:axId val="32497316"/>
      </c:scatterChart>
      <c:valAx>
        <c:axId val="4089351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2497316"/>
        <c:crossesAt val="0"/>
        <c:crossBetween val="midCat"/>
        <c:dispUnits/>
        <c:majorUnit val="1"/>
        <c:minorUnit val="0.2"/>
      </c:valAx>
      <c:valAx>
        <c:axId val="32497316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0893515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Graphs'!$G$31</c:f>
              <c:strCache>
                <c:ptCount val="1"/>
                <c:pt idx="0">
                  <c:v>Y=M=0, 30 sec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Graphs'!$G$34:$G$56</c:f>
              <c:numCache>
                <c:ptCount val="23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0.13</c:v>
                </c:pt>
                <c:pt idx="4">
                  <c:v>0.21</c:v>
                </c:pt>
                <c:pt idx="5">
                  <c:v>0.33</c:v>
                </c:pt>
                <c:pt idx="6">
                  <c:v>0.49</c:v>
                </c:pt>
                <c:pt idx="7">
                  <c:v>0.65</c:v>
                </c:pt>
                <c:pt idx="8">
                  <c:v>0.84</c:v>
                </c:pt>
                <c:pt idx="9">
                  <c:v>1</c:v>
                </c:pt>
                <c:pt idx="10">
                  <c:v>1.15</c:v>
                </c:pt>
                <c:pt idx="11">
                  <c:v>1.385</c:v>
                </c:pt>
                <c:pt idx="12">
                  <c:v>1.61</c:v>
                </c:pt>
                <c:pt idx="13">
                  <c:v>1.79</c:v>
                </c:pt>
                <c:pt idx="14">
                  <c:v>1.91</c:v>
                </c:pt>
                <c:pt idx="15">
                  <c:v>1.97</c:v>
                </c:pt>
                <c:pt idx="16">
                  <c:v>2</c:v>
                </c:pt>
                <c:pt idx="17">
                  <c:v>2.02</c:v>
                </c:pt>
                <c:pt idx="18">
                  <c:v>2.03</c:v>
                </c:pt>
                <c:pt idx="19">
                  <c:v>2.03</c:v>
                </c:pt>
                <c:pt idx="20">
                  <c:v>2.03</c:v>
                </c:pt>
                <c:pt idx="21">
                  <c:v>2.04</c:v>
                </c:pt>
                <c:pt idx="22">
                  <c:v>2.04</c:v>
                </c:pt>
              </c:numCache>
            </c:numRef>
          </c:yVal>
          <c:smooth val="0"/>
        </c:ser>
        <c:axId val="24040389"/>
        <c:axId val="15036910"/>
      </c:scatterChart>
      <c:valAx>
        <c:axId val="2404038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5036910"/>
        <c:crossesAt val="0"/>
        <c:crossBetween val="midCat"/>
        <c:dispUnits/>
        <c:majorUnit val="1"/>
        <c:minorUnit val="0.2"/>
      </c:valAx>
      <c:valAx>
        <c:axId val="15036910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4040389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Graphs'!$H$34:$H$56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114463"/>
        <c:axId val="10030168"/>
      </c:scatterChart>
      <c:valAx>
        <c:axId val="111446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0030168"/>
        <c:crossesAt val="0"/>
        <c:crossBetween val="midCat"/>
        <c:dispUnits/>
        <c:majorUnit val="1"/>
        <c:minorUnit val="0.2"/>
      </c:valAx>
      <c:valAx>
        <c:axId val="10030168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114463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Graphs'!$I$34:$I$56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3162649"/>
        <c:axId val="7137250"/>
      </c:scatterChart>
      <c:valAx>
        <c:axId val="2316264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7137250"/>
        <c:crossesAt val="0"/>
        <c:crossBetween val="midCat"/>
        <c:dispUnits/>
        <c:majorUnit val="1"/>
        <c:minorUnit val="0.2"/>
      </c:valAx>
      <c:valAx>
        <c:axId val="7137250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3162649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Graphs'!$J$34:$J$56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64235251"/>
        <c:axId val="41246348"/>
      </c:scatterChart>
      <c:valAx>
        <c:axId val="6423525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41246348"/>
        <c:crossesAt val="0"/>
        <c:crossBetween val="midCat"/>
        <c:dispUnits/>
        <c:majorUnit val="1"/>
        <c:minorUnit val="0.2"/>
      </c:valAx>
      <c:valAx>
        <c:axId val="41246348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4235251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Graphs'!$D$31</c:f>
              <c:strCache>
                <c:ptCount val="1"/>
                <c:pt idx="0">
                  <c:v>Y=15, M=15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Graphs'!$D$34:$D$56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0.06</c:v>
                </c:pt>
                <c:pt idx="7">
                  <c:v>0.13</c:v>
                </c:pt>
                <c:pt idx="8">
                  <c:v>0.23</c:v>
                </c:pt>
                <c:pt idx="9">
                  <c:v>0.33</c:v>
                </c:pt>
                <c:pt idx="10">
                  <c:v>0.47</c:v>
                </c:pt>
                <c:pt idx="11">
                  <c:v>0.665</c:v>
                </c:pt>
                <c:pt idx="12">
                  <c:v>0.81</c:v>
                </c:pt>
                <c:pt idx="13">
                  <c:v>0.97</c:v>
                </c:pt>
                <c:pt idx="14">
                  <c:v>1.13</c:v>
                </c:pt>
                <c:pt idx="15">
                  <c:v>1.31</c:v>
                </c:pt>
                <c:pt idx="16">
                  <c:v>1.56</c:v>
                </c:pt>
                <c:pt idx="17">
                  <c:v>1.79</c:v>
                </c:pt>
                <c:pt idx="18">
                  <c:v>1.93</c:v>
                </c:pt>
                <c:pt idx="19">
                  <c:v>1.99</c:v>
                </c:pt>
                <c:pt idx="20">
                  <c:v>2.02</c:v>
                </c:pt>
                <c:pt idx="21">
                  <c:v>2.03</c:v>
                </c:pt>
                <c:pt idx="22">
                  <c:v>2.03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Graphs'!$E$31</c:f>
              <c:strCache>
                <c:ptCount val="1"/>
                <c:pt idx="0">
                  <c:v>M=15, Y=15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Graphs'!$E$34:$E$56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0</c:v>
                </c:pt>
                <c:pt idx="5">
                  <c:v>0.02</c:v>
                </c:pt>
                <c:pt idx="6">
                  <c:v>0.07</c:v>
                </c:pt>
                <c:pt idx="7">
                  <c:v>0.14</c:v>
                </c:pt>
                <c:pt idx="8">
                  <c:v>0.23</c:v>
                </c:pt>
                <c:pt idx="9">
                  <c:v>0.34</c:v>
                </c:pt>
                <c:pt idx="10">
                  <c:v>0.47</c:v>
                </c:pt>
                <c:pt idx="11">
                  <c:v>0.65</c:v>
                </c:pt>
                <c:pt idx="12">
                  <c:v>0.8</c:v>
                </c:pt>
                <c:pt idx="13">
                  <c:v>0.95</c:v>
                </c:pt>
                <c:pt idx="14">
                  <c:v>1.12</c:v>
                </c:pt>
                <c:pt idx="15">
                  <c:v>1.28</c:v>
                </c:pt>
                <c:pt idx="16">
                  <c:v>1.53</c:v>
                </c:pt>
                <c:pt idx="17">
                  <c:v>1.78</c:v>
                </c:pt>
                <c:pt idx="18">
                  <c:v>1.93</c:v>
                </c:pt>
                <c:pt idx="19">
                  <c:v>1.99</c:v>
                </c:pt>
                <c:pt idx="20">
                  <c:v>2.02</c:v>
                </c:pt>
                <c:pt idx="21">
                  <c:v>2.02</c:v>
                </c:pt>
                <c:pt idx="22">
                  <c:v>2.04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Graphs'!$F$31</c:f>
              <c:strCache>
                <c:ptCount val="1"/>
                <c:pt idx="0">
                  <c:v>Y=M=0, 20 sec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Graphs'!$F$34:$F$56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0.13</c:v>
                </c:pt>
                <c:pt idx="6">
                  <c:v>0.24</c:v>
                </c:pt>
                <c:pt idx="7">
                  <c:v>0.35</c:v>
                </c:pt>
                <c:pt idx="8">
                  <c:v>0.48</c:v>
                </c:pt>
                <c:pt idx="9">
                  <c:v>0.63</c:v>
                </c:pt>
                <c:pt idx="10">
                  <c:v>0.81</c:v>
                </c:pt>
                <c:pt idx="11">
                  <c:v>1.0150000000000001</c:v>
                </c:pt>
                <c:pt idx="12">
                  <c:v>1.15</c:v>
                </c:pt>
                <c:pt idx="13">
                  <c:v>1.32</c:v>
                </c:pt>
                <c:pt idx="14">
                  <c:v>1.55</c:v>
                </c:pt>
                <c:pt idx="15">
                  <c:v>1.75</c:v>
                </c:pt>
                <c:pt idx="16">
                  <c:v>1.91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2.03</c:v>
                </c:pt>
                <c:pt idx="21">
                  <c:v>2.03</c:v>
                </c:pt>
                <c:pt idx="22">
                  <c:v>2.04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Graphs'!$G$31</c:f>
              <c:strCache>
                <c:ptCount val="1"/>
                <c:pt idx="0">
                  <c:v>Y=M=0, 30 sec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Graphs'!$G$34:$G$56</c:f>
              <c:numCache>
                <c:ptCount val="23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0.13</c:v>
                </c:pt>
                <c:pt idx="4">
                  <c:v>0.21</c:v>
                </c:pt>
                <c:pt idx="5">
                  <c:v>0.33</c:v>
                </c:pt>
                <c:pt idx="6">
                  <c:v>0.49</c:v>
                </c:pt>
                <c:pt idx="7">
                  <c:v>0.65</c:v>
                </c:pt>
                <c:pt idx="8">
                  <c:v>0.84</c:v>
                </c:pt>
                <c:pt idx="9">
                  <c:v>1</c:v>
                </c:pt>
                <c:pt idx="10">
                  <c:v>1.15</c:v>
                </c:pt>
                <c:pt idx="11">
                  <c:v>1.385</c:v>
                </c:pt>
                <c:pt idx="12">
                  <c:v>1.61</c:v>
                </c:pt>
                <c:pt idx="13">
                  <c:v>1.79</c:v>
                </c:pt>
                <c:pt idx="14">
                  <c:v>1.91</c:v>
                </c:pt>
                <c:pt idx="15">
                  <c:v>1.97</c:v>
                </c:pt>
                <c:pt idx="16">
                  <c:v>2</c:v>
                </c:pt>
                <c:pt idx="17">
                  <c:v>2.02</c:v>
                </c:pt>
                <c:pt idx="18">
                  <c:v>2.03</c:v>
                </c:pt>
                <c:pt idx="19">
                  <c:v>2.03</c:v>
                </c:pt>
                <c:pt idx="20">
                  <c:v>2.03</c:v>
                </c:pt>
                <c:pt idx="21">
                  <c:v>2.04</c:v>
                </c:pt>
                <c:pt idx="22">
                  <c:v>2.04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Graphs'!$H$34:$H$56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Graphs'!$I$34:$I$56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Graphs'!$J$34:$J$56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35672813"/>
        <c:axId val="52619862"/>
      </c:scatterChart>
      <c:valAx>
        <c:axId val="3567281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2619862"/>
        <c:crossesAt val="0"/>
        <c:crossBetween val="midCat"/>
        <c:dispUnits/>
        <c:majorUnit val="1"/>
        <c:minorUnit val="0.2"/>
      </c:valAx>
      <c:valAx>
        <c:axId val="52619862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5672813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Graphs'!$M$32</c:f>
              <c:strCache>
                <c:ptCount val="1"/>
                <c:pt idx="0">
                  <c:v>Y=15, M=15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Graphs'!$M$36:$M$54</c:f>
              <c:numCache>
                <c:ptCount val="19"/>
                <c:pt idx="0">
                  <c:v>0.008546260793571509</c:v>
                </c:pt>
                <c:pt idx="1">
                  <c:v>0.012244105849498468</c:v>
                </c:pt>
                <c:pt idx="2">
                  <c:v>0.027349048293100198</c:v>
                </c:pt>
                <c:pt idx="3">
                  <c:v>0.06576717927452452</c:v>
                </c:pt>
                <c:pt idx="4">
                  <c:v>0.11625310209450852</c:v>
                </c:pt>
                <c:pt idx="5">
                  <c:v>0.16728566853589064</c:v>
                </c:pt>
                <c:pt idx="6">
                  <c:v>0.20902123372017767</c:v>
                </c:pt>
                <c:pt idx="7">
                  <c:v>0.2581941546330862</c:v>
                </c:pt>
                <c:pt idx="8">
                  <c:v>0.30659141771679793</c:v>
                </c:pt>
                <c:pt idx="9">
                  <c:v>0.31817783132724825</c:v>
                </c:pt>
                <c:pt idx="10">
                  <c:v>0.3142929241269791</c:v>
                </c:pt>
                <c:pt idx="11">
                  <c:v>0.31366936427792197</c:v>
                </c:pt>
                <c:pt idx="12">
                  <c:v>0.35369149901182956</c:v>
                </c:pt>
                <c:pt idx="13">
                  <c:v>0.44769434502886</c:v>
                </c:pt>
                <c:pt idx="14">
                  <c:v>0.4619849947473556</c:v>
                </c:pt>
                <c:pt idx="15">
                  <c:v>0.3532300268649761</c:v>
                </c:pt>
                <c:pt idx="16">
                  <c:v>0.21164220047891394</c:v>
                </c:pt>
                <c:pt idx="17">
                  <c:v>0.10133516951364112</c:v>
                </c:pt>
                <c:pt idx="18">
                  <c:v>0.039811124161339105</c:v>
                </c:pt>
              </c:numCache>
            </c:numRef>
          </c:yVal>
          <c:smooth val="1"/>
        </c:ser>
        <c:axId val="3816711"/>
        <c:axId val="34350400"/>
      </c:scatterChart>
      <c:valAx>
        <c:axId val="381671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4350400"/>
        <c:crossesAt val="-0.1"/>
        <c:crossBetween val="midCat"/>
        <c:dispUnits/>
        <c:majorUnit val="1"/>
        <c:minorUnit val="0.2"/>
      </c:valAx>
      <c:valAx>
        <c:axId val="34350400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81671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56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325"/>
          <c:w val="0.818"/>
          <c:h val="0.690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'Data &amp; Print Graphs'!$O$32</c:f>
              <c:strCache>
                <c:ptCount val="1"/>
                <c:pt idx="0">
                  <c:v>E-E, 20 sec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Graphs'!$O$36:$O$54</c:f>
              <c:numCache>
                <c:ptCount val="19"/>
                <c:pt idx="0">
                  <c:v>0.033508048875773085</c:v>
                </c:pt>
                <c:pt idx="1">
                  <c:v>0.06478533689199181</c:v>
                </c:pt>
                <c:pt idx="2">
                  <c:v>0.11991402473620381</c:v>
                </c:pt>
                <c:pt idx="3">
                  <c:v>0.18458961084930414</c:v>
                </c:pt>
                <c:pt idx="4">
                  <c:v>0.22387750952007204</c:v>
                </c:pt>
                <c:pt idx="5">
                  <c:v>0.24889136467633036</c:v>
                </c:pt>
                <c:pt idx="6">
                  <c:v>0.2917378056986298</c:v>
                </c:pt>
                <c:pt idx="7">
                  <c:v>0.34053374849388324</c:v>
                </c:pt>
                <c:pt idx="8">
                  <c:v>0.3521947823717216</c:v>
                </c:pt>
                <c:pt idx="9">
                  <c:v>0.3280191991696135</c:v>
                </c:pt>
                <c:pt idx="10">
                  <c:v>0.33059426132741315</c:v>
                </c:pt>
                <c:pt idx="11">
                  <c:v>0.37907519976488674</c:v>
                </c:pt>
                <c:pt idx="12">
                  <c:v>0.41080106123343896</c:v>
                </c:pt>
                <c:pt idx="13">
                  <c:v>0.3687709564897301</c:v>
                </c:pt>
                <c:pt idx="14">
                  <c:v>0.23656829191369097</c:v>
                </c:pt>
                <c:pt idx="15">
                  <c:v>0.11230657110222701</c:v>
                </c:pt>
                <c:pt idx="16">
                  <c:v>0.04794296927689878</c:v>
                </c:pt>
                <c:pt idx="17">
                  <c:v>0.02189471561882512</c:v>
                </c:pt>
                <c:pt idx="18">
                  <c:v>0.010696195798519102</c:v>
                </c:pt>
              </c:numCache>
            </c:numRef>
          </c:yVal>
          <c:smooth val="1"/>
        </c:ser>
        <c:axId val="20423245"/>
        <c:axId val="49591478"/>
      </c:scatterChart>
      <c:valAx>
        <c:axId val="2042324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At val="0"/>
        <c:crossBetween val="midCat"/>
        <c:dispUnits/>
        <c:majorUnit val="1"/>
        <c:minorUnit val="0.2"/>
      </c:valAx>
      <c:valAx>
        <c:axId val="49591478"/>
        <c:scaling>
          <c:orientation val="minMax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25"/>
          <c:y val="0.2285"/>
          <c:w val="0.27775"/>
          <c:h val="0.13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Graphs'!$N$32</c:f>
              <c:strCache>
                <c:ptCount val="1"/>
                <c:pt idx="0">
                  <c:v>M=15, Y=15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Graphs'!$N$36:$N$54</c:f>
              <c:numCache>
                <c:ptCount val="19"/>
                <c:pt idx="0">
                  <c:v>0.0019684942616303856</c:v>
                </c:pt>
                <c:pt idx="1">
                  <c:v>0.012114741640969193</c:v>
                </c:pt>
                <c:pt idx="2">
                  <c:v>0.035797422762723456</c:v>
                </c:pt>
                <c:pt idx="3">
                  <c:v>0.0763837422217359</c:v>
                </c:pt>
                <c:pt idx="4">
                  <c:v>0.12241572730900868</c:v>
                </c:pt>
                <c:pt idx="5">
                  <c:v>0.16319913643670994</c:v>
                </c:pt>
                <c:pt idx="6">
                  <c:v>0.20690237137009895</c:v>
                </c:pt>
                <c:pt idx="7">
                  <c:v>0.25306549029130676</c:v>
                </c:pt>
                <c:pt idx="8">
                  <c:v>0.2900400592181984</c:v>
                </c:pt>
                <c:pt idx="9">
                  <c:v>0.30633778245713833</c:v>
                </c:pt>
                <c:pt idx="10">
                  <c:v>0.3092887888657763</c:v>
                </c:pt>
                <c:pt idx="11">
                  <c:v>0.31102272132990216</c:v>
                </c:pt>
                <c:pt idx="12">
                  <c:v>0.34428558162202466</c:v>
                </c:pt>
                <c:pt idx="13">
                  <c:v>0.4372604682696486</c:v>
                </c:pt>
                <c:pt idx="14">
                  <c:v>0.4765934893298291</c:v>
                </c:pt>
                <c:pt idx="15">
                  <c:v>0.3769517507462539</c:v>
                </c:pt>
                <c:pt idx="16">
                  <c:v>0.2236700570568916</c:v>
                </c:pt>
                <c:pt idx="17">
                  <c:v>0.10135596054772165</c:v>
                </c:pt>
                <c:pt idx="18">
                  <c:v>0.03605852687622671</c:v>
                </c:pt>
              </c:numCache>
            </c:numRef>
          </c:yVal>
          <c:smooth val="1"/>
        </c:ser>
        <c:axId val="40718145"/>
        <c:axId val="30918986"/>
      </c:scatterChart>
      <c:valAx>
        <c:axId val="4071814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0918986"/>
        <c:crossesAt val="-0.1"/>
        <c:crossBetween val="midCat"/>
        <c:dispUnits/>
        <c:majorUnit val="1"/>
        <c:minorUnit val="0.2"/>
      </c:valAx>
      <c:valAx>
        <c:axId val="30918986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071814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Graphs'!$O$32</c:f>
              <c:strCache>
                <c:ptCount val="1"/>
                <c:pt idx="0">
                  <c:v>Y=M=0, 20 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Graphs'!$O$36:$O$54</c:f>
              <c:numCache>
                <c:ptCount val="19"/>
                <c:pt idx="0">
                  <c:v>0.03350804887577264</c:v>
                </c:pt>
                <c:pt idx="1">
                  <c:v>0.06478533689199034</c:v>
                </c:pt>
                <c:pt idx="2">
                  <c:v>0.11991402473620276</c:v>
                </c:pt>
                <c:pt idx="3">
                  <c:v>0.18458961084930356</c:v>
                </c:pt>
                <c:pt idx="4">
                  <c:v>0.2238775095200686</c:v>
                </c:pt>
                <c:pt idx="5">
                  <c:v>0.2488913646763231</c:v>
                </c:pt>
                <c:pt idx="6">
                  <c:v>0.2917378056986258</c:v>
                </c:pt>
                <c:pt idx="7">
                  <c:v>0.34053374849388424</c:v>
                </c:pt>
                <c:pt idx="8">
                  <c:v>0.35219478237170815</c:v>
                </c:pt>
                <c:pt idx="9">
                  <c:v>0.32801919916961414</c:v>
                </c:pt>
                <c:pt idx="10">
                  <c:v>0.33059426132742037</c:v>
                </c:pt>
                <c:pt idx="11">
                  <c:v>0.3790751997648794</c:v>
                </c:pt>
                <c:pt idx="12">
                  <c:v>0.41080106123343635</c:v>
                </c:pt>
                <c:pt idx="13">
                  <c:v>0.3687709564897285</c:v>
                </c:pt>
                <c:pt idx="14">
                  <c:v>0.23656829191369175</c:v>
                </c:pt>
                <c:pt idx="15">
                  <c:v>0.11230657110222823</c:v>
                </c:pt>
                <c:pt idx="16">
                  <c:v>0.047942969276899804</c:v>
                </c:pt>
                <c:pt idx="17">
                  <c:v>0.021894715618825184</c:v>
                </c:pt>
                <c:pt idx="18">
                  <c:v>0.01069619579851902</c:v>
                </c:pt>
              </c:numCache>
            </c:numRef>
          </c:yVal>
          <c:smooth val="1"/>
        </c:ser>
        <c:axId val="9835419"/>
        <c:axId val="21409908"/>
      </c:scatterChart>
      <c:valAx>
        <c:axId val="983541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1409908"/>
        <c:crossesAt val="-0.1"/>
        <c:crossBetween val="midCat"/>
        <c:dispUnits/>
        <c:majorUnit val="1"/>
        <c:minorUnit val="0.2"/>
      </c:valAx>
      <c:valAx>
        <c:axId val="21409908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983541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Graphs'!$P$32</c:f>
              <c:strCache>
                <c:ptCount val="1"/>
                <c:pt idx="0">
                  <c:v>Y=M=0, 30 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Graphs'!$P$36:$P$54</c:f>
              <c:numCache>
                <c:ptCount val="19"/>
                <c:pt idx="0">
                  <c:v>0.10510515558884966</c:v>
                </c:pt>
                <c:pt idx="1">
                  <c:v>0.15203640708642255</c:v>
                </c:pt>
                <c:pt idx="2">
                  <c:v>0.21662928704752413</c:v>
                </c:pt>
                <c:pt idx="3">
                  <c:v>0.28858083143648466</c:v>
                </c:pt>
                <c:pt idx="4">
                  <c:v>0.32960532493718786</c:v>
                </c:pt>
                <c:pt idx="5">
                  <c:v>0.35095515460859944</c:v>
                </c:pt>
                <c:pt idx="6">
                  <c:v>0.3538509080739236</c:v>
                </c:pt>
                <c:pt idx="7">
                  <c:v>0.34306183232338044</c:v>
                </c:pt>
                <c:pt idx="8">
                  <c:v>0.3725542398363426</c:v>
                </c:pt>
                <c:pt idx="9">
                  <c:v>0.41498638129314563</c:v>
                </c:pt>
                <c:pt idx="10">
                  <c:v>0.39354689328276854</c:v>
                </c:pt>
                <c:pt idx="11">
                  <c:v>0.2895071437491072</c:v>
                </c:pt>
                <c:pt idx="12">
                  <c:v>0.1870012083227782</c:v>
                </c:pt>
                <c:pt idx="13">
                  <c:v>0.10609325124668173</c:v>
                </c:pt>
                <c:pt idx="14">
                  <c:v>0.055687947674151646</c:v>
                </c:pt>
                <c:pt idx="15">
                  <c:v>0.029590315220251184</c:v>
                </c:pt>
                <c:pt idx="16">
                  <c:v>0.01202785657797594</c:v>
                </c:pt>
                <c:pt idx="17">
                  <c:v>0.004004669141388439</c:v>
                </c:pt>
                <c:pt idx="18">
                  <c:v>0.007177254819359446</c:v>
                </c:pt>
              </c:numCache>
            </c:numRef>
          </c:yVal>
          <c:smooth val="1"/>
        </c:ser>
        <c:axId val="58471445"/>
        <c:axId val="56480958"/>
      </c:scatterChart>
      <c:valAx>
        <c:axId val="5847144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6480958"/>
        <c:crossesAt val="-0.1"/>
        <c:crossBetween val="midCat"/>
        <c:dispUnits/>
        <c:majorUnit val="1"/>
        <c:minorUnit val="0.2"/>
      </c:valAx>
      <c:valAx>
        <c:axId val="56480958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847144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Graphs'!$Q$32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Graphs'!$Q$36:$Q$54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38566575"/>
        <c:axId val="11554856"/>
      </c:scatterChart>
      <c:valAx>
        <c:axId val="3856657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1554856"/>
        <c:crossesAt val="-0.1"/>
        <c:crossBetween val="midCat"/>
        <c:dispUnits/>
        <c:majorUnit val="1"/>
        <c:minorUnit val="0.2"/>
      </c:val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856657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Graphs'!$R$32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Graphs'!$R$36:$R$54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36884841"/>
        <c:axId val="63528114"/>
      </c:scatterChart>
      <c:valAx>
        <c:axId val="3688484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3528114"/>
        <c:crossesAt val="-0.1"/>
        <c:crossBetween val="midCat"/>
        <c:dispUnits/>
        <c:majorUnit val="1"/>
        <c:minorUnit val="0.2"/>
      </c:valAx>
      <c:valAx>
        <c:axId val="63528114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688484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Graphs'!$S$32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Graphs'!$S$36:$S$54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34882115"/>
        <c:axId val="45503580"/>
      </c:scatterChart>
      <c:valAx>
        <c:axId val="3488211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45503580"/>
        <c:crossesAt val="-0.1"/>
        <c:crossBetween val="midCat"/>
        <c:dispUnits/>
        <c:majorUnit val="1"/>
        <c:minorUnit val="0.2"/>
      </c:valAx>
      <c:valAx>
        <c:axId val="45503580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488211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Graphs'!$M$32</c:f>
              <c:strCache>
                <c:ptCount val="1"/>
                <c:pt idx="0">
                  <c:v>Y=15, M=15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Graphs'!$M$36:$M$54</c:f>
              <c:numCache>
                <c:ptCount val="19"/>
                <c:pt idx="0">
                  <c:v>0.008546260793571509</c:v>
                </c:pt>
                <c:pt idx="1">
                  <c:v>0.012244105849498468</c:v>
                </c:pt>
                <c:pt idx="2">
                  <c:v>0.027349048293100198</c:v>
                </c:pt>
                <c:pt idx="3">
                  <c:v>0.06576717927452452</c:v>
                </c:pt>
                <c:pt idx="4">
                  <c:v>0.11625310209450852</c:v>
                </c:pt>
                <c:pt idx="5">
                  <c:v>0.16728566853589064</c:v>
                </c:pt>
                <c:pt idx="6">
                  <c:v>0.20902123372017767</c:v>
                </c:pt>
                <c:pt idx="7">
                  <c:v>0.2581941546330862</c:v>
                </c:pt>
                <c:pt idx="8">
                  <c:v>0.30659141771679793</c:v>
                </c:pt>
                <c:pt idx="9">
                  <c:v>0.31817783132724825</c:v>
                </c:pt>
                <c:pt idx="10">
                  <c:v>0.3142929241269791</c:v>
                </c:pt>
                <c:pt idx="11">
                  <c:v>0.31366936427792197</c:v>
                </c:pt>
                <c:pt idx="12">
                  <c:v>0.35369149901182956</c:v>
                </c:pt>
                <c:pt idx="13">
                  <c:v>0.44769434502886</c:v>
                </c:pt>
                <c:pt idx="14">
                  <c:v>0.4619849947473556</c:v>
                </c:pt>
                <c:pt idx="15">
                  <c:v>0.3532300268649761</c:v>
                </c:pt>
                <c:pt idx="16">
                  <c:v>0.21164220047891394</c:v>
                </c:pt>
                <c:pt idx="17">
                  <c:v>0.10133516951364112</c:v>
                </c:pt>
                <c:pt idx="18">
                  <c:v>0.039811124161339105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Graphs'!$N$32</c:f>
              <c:strCache>
                <c:ptCount val="1"/>
                <c:pt idx="0">
                  <c:v>M=15, Y=15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Graphs'!$N$36:$N$54</c:f>
              <c:numCache>
                <c:ptCount val="19"/>
                <c:pt idx="0">
                  <c:v>0.0019684942616303856</c:v>
                </c:pt>
                <c:pt idx="1">
                  <c:v>0.012114741640969193</c:v>
                </c:pt>
                <c:pt idx="2">
                  <c:v>0.035797422762723456</c:v>
                </c:pt>
                <c:pt idx="3">
                  <c:v>0.0763837422217359</c:v>
                </c:pt>
                <c:pt idx="4">
                  <c:v>0.12241572730900868</c:v>
                </c:pt>
                <c:pt idx="5">
                  <c:v>0.16319913643670994</c:v>
                </c:pt>
                <c:pt idx="6">
                  <c:v>0.20690237137009895</c:v>
                </c:pt>
                <c:pt idx="7">
                  <c:v>0.25306549029130676</c:v>
                </c:pt>
                <c:pt idx="8">
                  <c:v>0.2900400592181984</c:v>
                </c:pt>
                <c:pt idx="9">
                  <c:v>0.30633778245713833</c:v>
                </c:pt>
                <c:pt idx="10">
                  <c:v>0.3092887888657763</c:v>
                </c:pt>
                <c:pt idx="11">
                  <c:v>0.31102272132990216</c:v>
                </c:pt>
                <c:pt idx="12">
                  <c:v>0.34428558162202466</c:v>
                </c:pt>
                <c:pt idx="13">
                  <c:v>0.4372604682696486</c:v>
                </c:pt>
                <c:pt idx="14">
                  <c:v>0.4765934893298291</c:v>
                </c:pt>
                <c:pt idx="15">
                  <c:v>0.3769517507462539</c:v>
                </c:pt>
                <c:pt idx="16">
                  <c:v>0.2236700570568916</c:v>
                </c:pt>
                <c:pt idx="17">
                  <c:v>0.10135596054772165</c:v>
                </c:pt>
                <c:pt idx="18">
                  <c:v>0.03605852687622671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Graphs'!$O$32</c:f>
              <c:strCache>
                <c:ptCount val="1"/>
                <c:pt idx="0">
                  <c:v>Y=M=0, 20 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Graphs'!$O$36:$O$54</c:f>
              <c:numCache>
                <c:ptCount val="19"/>
                <c:pt idx="0">
                  <c:v>0.03350804887577264</c:v>
                </c:pt>
                <c:pt idx="1">
                  <c:v>0.06478533689199034</c:v>
                </c:pt>
                <c:pt idx="2">
                  <c:v>0.11991402473620276</c:v>
                </c:pt>
                <c:pt idx="3">
                  <c:v>0.18458961084930356</c:v>
                </c:pt>
                <c:pt idx="4">
                  <c:v>0.2238775095200686</c:v>
                </c:pt>
                <c:pt idx="5">
                  <c:v>0.2488913646763231</c:v>
                </c:pt>
                <c:pt idx="6">
                  <c:v>0.2917378056986258</c:v>
                </c:pt>
                <c:pt idx="7">
                  <c:v>0.34053374849388424</c:v>
                </c:pt>
                <c:pt idx="8">
                  <c:v>0.35219478237170815</c:v>
                </c:pt>
                <c:pt idx="9">
                  <c:v>0.32801919916961414</c:v>
                </c:pt>
                <c:pt idx="10">
                  <c:v>0.33059426132742037</c:v>
                </c:pt>
                <c:pt idx="11">
                  <c:v>0.3790751997648794</c:v>
                </c:pt>
                <c:pt idx="12">
                  <c:v>0.41080106123343635</c:v>
                </c:pt>
                <c:pt idx="13">
                  <c:v>0.3687709564897285</c:v>
                </c:pt>
                <c:pt idx="14">
                  <c:v>0.23656829191369175</c:v>
                </c:pt>
                <c:pt idx="15">
                  <c:v>0.11230657110222823</c:v>
                </c:pt>
                <c:pt idx="16">
                  <c:v>0.047942969276899804</c:v>
                </c:pt>
                <c:pt idx="17">
                  <c:v>0.021894715618825184</c:v>
                </c:pt>
                <c:pt idx="18">
                  <c:v>0.01069619579851902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Graphs'!$P$32</c:f>
              <c:strCache>
                <c:ptCount val="1"/>
                <c:pt idx="0">
                  <c:v>Y=M=0, 30 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Graphs'!$P$36:$P$54</c:f>
              <c:numCache>
                <c:ptCount val="19"/>
                <c:pt idx="0">
                  <c:v>0.10510515558884966</c:v>
                </c:pt>
                <c:pt idx="1">
                  <c:v>0.15203640708642255</c:v>
                </c:pt>
                <c:pt idx="2">
                  <c:v>0.21662928704752413</c:v>
                </c:pt>
                <c:pt idx="3">
                  <c:v>0.28858083143648466</c:v>
                </c:pt>
                <c:pt idx="4">
                  <c:v>0.32960532493718786</c:v>
                </c:pt>
                <c:pt idx="5">
                  <c:v>0.35095515460859944</c:v>
                </c:pt>
                <c:pt idx="6">
                  <c:v>0.3538509080739236</c:v>
                </c:pt>
                <c:pt idx="7">
                  <c:v>0.34306183232338044</c:v>
                </c:pt>
                <c:pt idx="8">
                  <c:v>0.3725542398363426</c:v>
                </c:pt>
                <c:pt idx="9">
                  <c:v>0.41498638129314563</c:v>
                </c:pt>
                <c:pt idx="10">
                  <c:v>0.39354689328276854</c:v>
                </c:pt>
                <c:pt idx="11">
                  <c:v>0.2895071437491072</c:v>
                </c:pt>
                <c:pt idx="12">
                  <c:v>0.1870012083227782</c:v>
                </c:pt>
                <c:pt idx="13">
                  <c:v>0.10609325124668173</c:v>
                </c:pt>
                <c:pt idx="14">
                  <c:v>0.055687947674151646</c:v>
                </c:pt>
                <c:pt idx="15">
                  <c:v>0.029590315220251184</c:v>
                </c:pt>
                <c:pt idx="16">
                  <c:v>0.01202785657797594</c:v>
                </c:pt>
                <c:pt idx="17">
                  <c:v>0.004004669141388439</c:v>
                </c:pt>
                <c:pt idx="18">
                  <c:v>0.007177254819359446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Graphs'!$Q$32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Graphs'!$Q$36:$Q$54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Graphs'!$R$32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Graphs'!$R$36:$R$54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Graphs'!$S$32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Graphs'!$B$36:$B$54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Graphs'!$S$36:$S$54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6879037"/>
        <c:axId val="61911334"/>
      </c:scatterChart>
      <c:valAx>
        <c:axId val="687903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1911334"/>
        <c:crossesAt val="-0.1"/>
        <c:crossBetween val="midCat"/>
        <c:dispUnits/>
        <c:majorUnit val="1"/>
        <c:minorUnit val="0.2"/>
      </c:valAx>
      <c:valAx>
        <c:axId val="61911334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687903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20331095"/>
        <c:axId val="48762128"/>
      </c:scatterChart>
      <c:valAx>
        <c:axId val="2033109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48762128"/>
        <c:crosses val="autoZero"/>
        <c:crossBetween val="midCat"/>
        <c:dispUnits/>
        <c:majorUnit val="5"/>
        <c:minorUnit val="1"/>
      </c:valAx>
      <c:valAx>
        <c:axId val="48762128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0331095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6205969"/>
        <c:axId val="57418266"/>
      </c:scatterChart>
      <c:valAx>
        <c:axId val="3620596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57418266"/>
        <c:crosses val="autoZero"/>
        <c:crossBetween val="midCat"/>
        <c:dispUnits/>
        <c:majorUnit val="5"/>
        <c:minorUnit val="1"/>
      </c:valAx>
      <c:valAx>
        <c:axId val="57418266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36205969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7002347"/>
        <c:axId val="20367940"/>
      </c:scatterChart>
      <c:valAx>
        <c:axId val="47002347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367940"/>
        <c:crossesAt val="0"/>
        <c:crossBetween val="midCat"/>
        <c:dispUnits/>
        <c:majorUnit val="1"/>
        <c:minorUnit val="0.2"/>
      </c:valAx>
      <c:valAx>
        <c:axId val="20367940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002347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Graphs'!$D$31</c:f>
              <c:strCache>
                <c:ptCount val="1"/>
                <c:pt idx="0">
                  <c:v>Y=15, M=15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Graphs'!$D$34:$D$56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0.06</c:v>
                </c:pt>
                <c:pt idx="7">
                  <c:v>0.13</c:v>
                </c:pt>
                <c:pt idx="8">
                  <c:v>0.23</c:v>
                </c:pt>
                <c:pt idx="9">
                  <c:v>0.33</c:v>
                </c:pt>
                <c:pt idx="10">
                  <c:v>0.47</c:v>
                </c:pt>
                <c:pt idx="11">
                  <c:v>0.665</c:v>
                </c:pt>
                <c:pt idx="12">
                  <c:v>0.81</c:v>
                </c:pt>
                <c:pt idx="13">
                  <c:v>0.97</c:v>
                </c:pt>
                <c:pt idx="14">
                  <c:v>1.13</c:v>
                </c:pt>
                <c:pt idx="15">
                  <c:v>1.31</c:v>
                </c:pt>
                <c:pt idx="16">
                  <c:v>1.56</c:v>
                </c:pt>
                <c:pt idx="17">
                  <c:v>1.79</c:v>
                </c:pt>
                <c:pt idx="18">
                  <c:v>1.93</c:v>
                </c:pt>
                <c:pt idx="19">
                  <c:v>1.99</c:v>
                </c:pt>
                <c:pt idx="20">
                  <c:v>2.02</c:v>
                </c:pt>
                <c:pt idx="21">
                  <c:v>2.03</c:v>
                </c:pt>
                <c:pt idx="22">
                  <c:v>2.03</c:v>
                </c:pt>
              </c:numCache>
            </c:numRef>
          </c:yVal>
          <c:smooth val="0"/>
        </c:ser>
        <c:axId val="43670119"/>
        <c:axId val="57486752"/>
      </c:scatterChart>
      <c:valAx>
        <c:axId val="4367011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7486752"/>
        <c:crosses val="autoZero"/>
        <c:crossBetween val="midCat"/>
        <c:dispUnits/>
        <c:majorUnit val="5"/>
        <c:minorUnit val="1"/>
      </c:valAx>
      <c:valAx>
        <c:axId val="57486752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3670119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Graphs'!$E$31</c:f>
              <c:strCache>
                <c:ptCount val="1"/>
                <c:pt idx="0">
                  <c:v>M=15, Y=15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Graphs'!$E$34:$E$56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0</c:v>
                </c:pt>
                <c:pt idx="5">
                  <c:v>0.02</c:v>
                </c:pt>
                <c:pt idx="6">
                  <c:v>0.07</c:v>
                </c:pt>
                <c:pt idx="7">
                  <c:v>0.14</c:v>
                </c:pt>
                <c:pt idx="8">
                  <c:v>0.23</c:v>
                </c:pt>
                <c:pt idx="9">
                  <c:v>0.34</c:v>
                </c:pt>
                <c:pt idx="10">
                  <c:v>0.47</c:v>
                </c:pt>
                <c:pt idx="11">
                  <c:v>0.65</c:v>
                </c:pt>
                <c:pt idx="12">
                  <c:v>0.8</c:v>
                </c:pt>
                <c:pt idx="13">
                  <c:v>0.95</c:v>
                </c:pt>
                <c:pt idx="14">
                  <c:v>1.12</c:v>
                </c:pt>
                <c:pt idx="15">
                  <c:v>1.28</c:v>
                </c:pt>
                <c:pt idx="16">
                  <c:v>1.53</c:v>
                </c:pt>
                <c:pt idx="17">
                  <c:v>1.78</c:v>
                </c:pt>
                <c:pt idx="18">
                  <c:v>1.93</c:v>
                </c:pt>
                <c:pt idx="19">
                  <c:v>1.99</c:v>
                </c:pt>
                <c:pt idx="20">
                  <c:v>2.02</c:v>
                </c:pt>
                <c:pt idx="21">
                  <c:v>2.02</c:v>
                </c:pt>
                <c:pt idx="22">
                  <c:v>2.04</c:v>
                </c:pt>
              </c:numCache>
            </c:numRef>
          </c:yVal>
          <c:smooth val="0"/>
        </c:ser>
        <c:axId val="47618721"/>
        <c:axId val="25915306"/>
      </c:scatterChart>
      <c:valAx>
        <c:axId val="4761872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5915306"/>
        <c:crosses val="autoZero"/>
        <c:crossBetween val="midCat"/>
        <c:dispUnits/>
        <c:majorUnit val="5"/>
        <c:minorUnit val="1"/>
      </c:valAx>
      <c:valAx>
        <c:axId val="25915306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7618721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Graphs'!$F$31</c:f>
              <c:strCache>
                <c:ptCount val="1"/>
                <c:pt idx="0">
                  <c:v>Y=M=0, 20 sec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Graphs'!$F$34:$F$56</c:f>
              <c:numCache>
                <c:ptCount val="23"/>
                <c:pt idx="0">
                  <c:v>-0.01</c:v>
                </c:pt>
                <c:pt idx="1">
                  <c:v>-0.01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0.13</c:v>
                </c:pt>
                <c:pt idx="6">
                  <c:v>0.24</c:v>
                </c:pt>
                <c:pt idx="7">
                  <c:v>0.35</c:v>
                </c:pt>
                <c:pt idx="8">
                  <c:v>0.48</c:v>
                </c:pt>
                <c:pt idx="9">
                  <c:v>0.63</c:v>
                </c:pt>
                <c:pt idx="10">
                  <c:v>0.81</c:v>
                </c:pt>
                <c:pt idx="11">
                  <c:v>1.0150000000000001</c:v>
                </c:pt>
                <c:pt idx="12">
                  <c:v>1.15</c:v>
                </c:pt>
                <c:pt idx="13">
                  <c:v>1.32</c:v>
                </c:pt>
                <c:pt idx="14">
                  <c:v>1.55</c:v>
                </c:pt>
                <c:pt idx="15">
                  <c:v>1.75</c:v>
                </c:pt>
                <c:pt idx="16">
                  <c:v>1.91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2.03</c:v>
                </c:pt>
                <c:pt idx="21">
                  <c:v>2.03</c:v>
                </c:pt>
                <c:pt idx="22">
                  <c:v>2.04</c:v>
                </c:pt>
              </c:numCache>
            </c:numRef>
          </c:yVal>
          <c:smooth val="0"/>
        </c:ser>
        <c:axId val="31911163"/>
        <c:axId val="18765012"/>
      </c:scatterChart>
      <c:valAx>
        <c:axId val="3191116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8765012"/>
        <c:crosses val="autoZero"/>
        <c:crossBetween val="midCat"/>
        <c:dispUnits/>
        <c:majorUnit val="5"/>
        <c:minorUnit val="1"/>
      </c:valAx>
      <c:valAx>
        <c:axId val="18765012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1911163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Graphs'!$G$31</c:f>
              <c:strCache>
                <c:ptCount val="1"/>
                <c:pt idx="0">
                  <c:v>Y=M=0, 30 sec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Graphs'!$G$34:$G$56</c:f>
              <c:numCache>
                <c:ptCount val="23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0.13</c:v>
                </c:pt>
                <c:pt idx="4">
                  <c:v>0.21</c:v>
                </c:pt>
                <c:pt idx="5">
                  <c:v>0.33</c:v>
                </c:pt>
                <c:pt idx="6">
                  <c:v>0.49</c:v>
                </c:pt>
                <c:pt idx="7">
                  <c:v>0.65</c:v>
                </c:pt>
                <c:pt idx="8">
                  <c:v>0.84</c:v>
                </c:pt>
                <c:pt idx="9">
                  <c:v>1</c:v>
                </c:pt>
                <c:pt idx="10">
                  <c:v>1.15</c:v>
                </c:pt>
                <c:pt idx="11">
                  <c:v>1.385</c:v>
                </c:pt>
                <c:pt idx="12">
                  <c:v>1.61</c:v>
                </c:pt>
                <c:pt idx="13">
                  <c:v>1.79</c:v>
                </c:pt>
                <c:pt idx="14">
                  <c:v>1.91</c:v>
                </c:pt>
                <c:pt idx="15">
                  <c:v>1.97</c:v>
                </c:pt>
                <c:pt idx="16">
                  <c:v>2</c:v>
                </c:pt>
                <c:pt idx="17">
                  <c:v>2.02</c:v>
                </c:pt>
                <c:pt idx="18">
                  <c:v>2.03</c:v>
                </c:pt>
                <c:pt idx="19">
                  <c:v>2.03</c:v>
                </c:pt>
                <c:pt idx="20">
                  <c:v>2.03</c:v>
                </c:pt>
                <c:pt idx="21">
                  <c:v>2.04</c:v>
                </c:pt>
                <c:pt idx="22">
                  <c:v>2.04</c:v>
                </c:pt>
              </c:numCache>
            </c:numRef>
          </c:yVal>
          <c:smooth val="0"/>
        </c:ser>
        <c:axId val="34667381"/>
        <c:axId val="43570974"/>
      </c:scatterChart>
      <c:valAx>
        <c:axId val="3466738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3570974"/>
        <c:crosses val="autoZero"/>
        <c:crossBetween val="midCat"/>
        <c:dispUnits/>
        <c:majorUnit val="5"/>
        <c:minorUnit val="1"/>
      </c:valAx>
      <c:valAx>
        <c:axId val="43570974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4667381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Graphs'!$H$34:$H$56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6594447"/>
        <c:axId val="39587976"/>
      </c:scatterChart>
      <c:valAx>
        <c:axId val="5659444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9587976"/>
        <c:crosses val="autoZero"/>
        <c:crossBetween val="midCat"/>
        <c:dispUnits/>
        <c:majorUnit val="5"/>
        <c:minorUnit val="1"/>
      </c:valAx>
      <c:valAx>
        <c:axId val="39587976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6594447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Graphs'!$I$34:$I$56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0747465"/>
        <c:axId val="52509458"/>
      </c:scatterChart>
      <c:valAx>
        <c:axId val="2074746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2509458"/>
        <c:crosses val="autoZero"/>
        <c:crossBetween val="midCat"/>
        <c:dispUnits/>
        <c:majorUnit val="5"/>
        <c:minorUnit val="1"/>
      </c:valAx>
      <c:valAx>
        <c:axId val="52509458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0747465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Graphs'!$J$31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Graphs'!$B$34:$B$56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Graphs'!$J$34:$J$56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823075"/>
        <c:axId val="25407676"/>
      </c:scatterChart>
      <c:valAx>
        <c:axId val="282307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5407676"/>
        <c:crosses val="autoZero"/>
        <c:crossBetween val="midCat"/>
        <c:dispUnits/>
        <c:majorUnit val="5"/>
        <c:minorUnit val="1"/>
      </c:valAx>
      <c:valAx>
        <c:axId val="25407676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823075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14</xdr:col>
      <xdr:colOff>114300</xdr:colOff>
      <xdr:row>89</xdr:row>
      <xdr:rowOff>152400</xdr:rowOff>
    </xdr:to>
    <xdr:graphicFrame>
      <xdr:nvGraphicFramePr>
        <xdr:cNvPr id="1" name="Chart 5"/>
        <xdr:cNvGraphicFramePr/>
      </xdr:nvGraphicFramePr>
      <xdr:xfrm>
        <a:off x="0" y="9944100"/>
        <a:ext cx="76485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91</xdr:row>
      <xdr:rowOff>19050</xdr:rowOff>
    </xdr:from>
    <xdr:to>
      <xdr:col>13</xdr:col>
      <xdr:colOff>552450</xdr:colOff>
      <xdr:row>117</xdr:row>
      <xdr:rowOff>76200</xdr:rowOff>
    </xdr:to>
    <xdr:graphicFrame>
      <xdr:nvGraphicFramePr>
        <xdr:cNvPr id="2" name="Chart 6"/>
        <xdr:cNvGraphicFramePr/>
      </xdr:nvGraphicFramePr>
      <xdr:xfrm>
        <a:off x="0" y="14820900"/>
        <a:ext cx="74199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0.88175</cdr:y>
    </cdr:from>
    <cdr:to>
      <cdr:x>1</cdr:x>
      <cdr:y>0.97825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50" zoomScaleNormal="50" workbookViewId="0" topLeftCell="A61">
      <selection activeCell="N3" sqref="N3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6384" width="9.140625" style="3" customWidth="1"/>
  </cols>
  <sheetData>
    <row r="1" spans="2:20" s="4" customFormat="1" ht="12.75">
      <c r="B1" s="44" t="s">
        <v>10</v>
      </c>
      <c r="C1" s="45"/>
      <c r="D1" s="45"/>
      <c r="E1" s="45"/>
      <c r="F1" s="46"/>
      <c r="H1" s="44" t="s">
        <v>19</v>
      </c>
      <c r="I1" s="45"/>
      <c r="J1" s="45"/>
      <c r="K1" s="46"/>
      <c r="L1" s="27" t="s">
        <v>34</v>
      </c>
      <c r="M1" s="28"/>
      <c r="N1" s="28"/>
      <c r="O1" s="28"/>
      <c r="P1" s="28"/>
      <c r="Q1" s="28"/>
      <c r="R1" s="29"/>
      <c r="S1" s="29"/>
      <c r="T1" s="29"/>
    </row>
    <row r="2" spans="1:20" s="4" customFormat="1" ht="12.75">
      <c r="A2" s="4" t="s">
        <v>0</v>
      </c>
      <c r="B2" s="9" t="s">
        <v>11</v>
      </c>
      <c r="C2" s="8" t="s">
        <v>18</v>
      </c>
      <c r="D2" s="8" t="s">
        <v>18</v>
      </c>
      <c r="E2" s="7" t="s">
        <v>13</v>
      </c>
      <c r="F2" s="10" t="s">
        <v>16</v>
      </c>
      <c r="G2" s="7" t="s">
        <v>3</v>
      </c>
      <c r="H2" s="9" t="s">
        <v>11</v>
      </c>
      <c r="I2" s="8" t="s">
        <v>18</v>
      </c>
      <c r="J2" s="8" t="s">
        <v>18</v>
      </c>
      <c r="K2" s="19" t="s">
        <v>16</v>
      </c>
      <c r="L2" s="20"/>
      <c r="M2" s="38"/>
      <c r="N2" s="38" t="s">
        <v>41</v>
      </c>
      <c r="O2" s="38"/>
      <c r="P2" s="38"/>
      <c r="Q2" s="38"/>
      <c r="R2" s="38"/>
      <c r="S2" s="39"/>
      <c r="T2" s="40"/>
    </row>
    <row r="3" spans="2:20" s="4" customFormat="1" ht="12.75">
      <c r="B3" s="9" t="s">
        <v>12</v>
      </c>
      <c r="C3" s="7" t="s">
        <v>14</v>
      </c>
      <c r="D3" s="7" t="s">
        <v>15</v>
      </c>
      <c r="E3" s="7" t="s">
        <v>12</v>
      </c>
      <c r="F3" s="12"/>
      <c r="G3" s="7" t="s">
        <v>17</v>
      </c>
      <c r="H3" s="9" t="s">
        <v>12</v>
      </c>
      <c r="I3" s="7" t="s">
        <v>14</v>
      </c>
      <c r="J3" s="7" t="s">
        <v>15</v>
      </c>
      <c r="K3" s="12"/>
      <c r="L3" s="21"/>
      <c r="M3" s="21"/>
      <c r="N3" s="22"/>
      <c r="O3" s="22"/>
      <c r="P3" s="21"/>
      <c r="Q3" s="21"/>
      <c r="R3" s="30"/>
      <c r="S3" s="22"/>
      <c r="T3" s="31"/>
    </row>
    <row r="4" spans="2:20" s="4" customFormat="1" ht="6" customHeight="1">
      <c r="B4" s="11"/>
      <c r="F4" s="12"/>
      <c r="H4" s="11"/>
      <c r="K4" s="12"/>
      <c r="L4" s="21"/>
      <c r="M4" s="21"/>
      <c r="N4" s="22"/>
      <c r="O4" s="22"/>
      <c r="P4" s="21"/>
      <c r="Q4" s="21"/>
      <c r="R4" s="30"/>
      <c r="S4" s="22"/>
      <c r="T4" s="31"/>
    </row>
    <row r="5" spans="1:20" ht="12.75">
      <c r="A5" s="4" t="s">
        <v>1</v>
      </c>
      <c r="B5" s="14">
        <v>0</v>
      </c>
      <c r="C5" s="5">
        <v>0</v>
      </c>
      <c r="D5" s="5">
        <v>0</v>
      </c>
      <c r="E5" s="5"/>
      <c r="F5" s="15">
        <f>(SUM(B5:D5))/3</f>
        <v>0</v>
      </c>
      <c r="G5" s="5">
        <v>10</v>
      </c>
      <c r="H5" s="14">
        <v>1.64</v>
      </c>
      <c r="I5" s="5">
        <v>1.65</v>
      </c>
      <c r="J5" s="5">
        <v>1.64</v>
      </c>
      <c r="K5" s="15">
        <f>(SUM(H5:J5))/3</f>
        <v>1.6433333333333333</v>
      </c>
      <c r="L5" s="22"/>
      <c r="M5" s="30"/>
      <c r="N5" s="21">
        <v>-0.01</v>
      </c>
      <c r="O5" s="21"/>
      <c r="P5" s="30"/>
      <c r="Q5" s="22"/>
      <c r="R5" s="32"/>
      <c r="S5" s="21"/>
      <c r="T5" s="35"/>
    </row>
    <row r="6" spans="1:20" ht="12.75">
      <c r="A6" s="3">
        <v>1</v>
      </c>
      <c r="B6" s="14">
        <v>0.05</v>
      </c>
      <c r="C6" s="5">
        <v>0.05</v>
      </c>
      <c r="D6" s="5">
        <v>0.05</v>
      </c>
      <c r="E6" s="5">
        <v>0.04</v>
      </c>
      <c r="F6" s="15">
        <f aca="true" t="shared" si="0" ref="F6:F27">(SUM(B6:D6))/3</f>
        <v>0.05000000000000001</v>
      </c>
      <c r="G6" s="5">
        <f>G$5-(F6/0.3)</f>
        <v>9.833333333333334</v>
      </c>
      <c r="H6" s="14">
        <v>1.6</v>
      </c>
      <c r="I6" s="5">
        <v>1.6</v>
      </c>
      <c r="J6" s="5">
        <v>1.6</v>
      </c>
      <c r="K6" s="15">
        <f aca="true" t="shared" si="1" ref="K6:K28">(SUM(H6:J6))/3</f>
        <v>1.6000000000000003</v>
      </c>
      <c r="L6" s="21"/>
      <c r="M6" s="21"/>
      <c r="N6" s="21">
        <v>-0.01</v>
      </c>
      <c r="O6" s="21"/>
      <c r="P6" s="21"/>
      <c r="Q6" s="21"/>
      <c r="R6" s="32"/>
      <c r="S6" s="21"/>
      <c r="T6" s="35"/>
    </row>
    <row r="7" spans="1:20" ht="12.75">
      <c r="A7" s="3">
        <f>A6+1</f>
        <v>2</v>
      </c>
      <c r="B7" s="14">
        <v>0.2</v>
      </c>
      <c r="C7" s="5">
        <v>0.21</v>
      </c>
      <c r="D7" s="5">
        <v>0.2</v>
      </c>
      <c r="E7" s="5">
        <v>0.2</v>
      </c>
      <c r="F7" s="15">
        <f t="shared" si="0"/>
        <v>0.20333333333333337</v>
      </c>
      <c r="G7" s="5">
        <f aca="true" t="shared" si="2" ref="G7:G27">G$5-(F7/0.3)</f>
        <v>9.322222222222223</v>
      </c>
      <c r="H7" s="14">
        <v>1.54</v>
      </c>
      <c r="I7" s="5">
        <v>1.55</v>
      </c>
      <c r="J7" s="5">
        <v>1.54</v>
      </c>
      <c r="K7" s="15">
        <f t="shared" si="1"/>
        <v>1.5433333333333332</v>
      </c>
      <c r="L7" s="21"/>
      <c r="M7" s="21"/>
      <c r="N7" s="21">
        <v>0</v>
      </c>
      <c r="O7" s="21"/>
      <c r="P7" s="21"/>
      <c r="Q7" s="21"/>
      <c r="R7" s="32"/>
      <c r="S7" s="21"/>
      <c r="T7" s="35"/>
    </row>
    <row r="8" spans="1:20" ht="13.5" thickBot="1">
      <c r="A8" s="3">
        <f aca="true" t="shared" si="3" ref="A8:A27">A7+1</f>
        <v>3</v>
      </c>
      <c r="B8" s="14">
        <v>0.35</v>
      </c>
      <c r="C8" s="5">
        <v>0.36</v>
      </c>
      <c r="D8" s="5">
        <v>0.36</v>
      </c>
      <c r="E8" s="5">
        <v>0.36</v>
      </c>
      <c r="F8" s="15">
        <f t="shared" si="0"/>
        <v>0.35666666666666663</v>
      </c>
      <c r="G8" s="5">
        <f t="shared" si="2"/>
        <v>8.811111111111112</v>
      </c>
      <c r="H8" s="14">
        <v>1.47</v>
      </c>
      <c r="I8" s="5">
        <v>1.47</v>
      </c>
      <c r="J8" s="5">
        <v>1.46</v>
      </c>
      <c r="K8" s="15">
        <f t="shared" si="1"/>
        <v>1.4666666666666668</v>
      </c>
      <c r="L8" s="25"/>
      <c r="M8" s="25"/>
      <c r="N8" s="25">
        <v>0.02</v>
      </c>
      <c r="O8" s="25"/>
      <c r="P8" s="25"/>
      <c r="Q8" s="25"/>
      <c r="R8" s="33"/>
      <c r="S8" s="25"/>
      <c r="T8" s="36"/>
    </row>
    <row r="9" spans="1:20" ht="12.75">
      <c r="A9" s="3">
        <f t="shared" si="3"/>
        <v>4</v>
      </c>
      <c r="B9" s="14">
        <v>0.5</v>
      </c>
      <c r="C9" s="5">
        <v>0.5</v>
      </c>
      <c r="D9" s="5">
        <v>0.5</v>
      </c>
      <c r="E9" s="5">
        <v>0.5</v>
      </c>
      <c r="F9" s="15">
        <f t="shared" si="0"/>
        <v>0.5</v>
      </c>
      <c r="G9" s="5">
        <f t="shared" si="2"/>
        <v>8.333333333333334</v>
      </c>
      <c r="H9" s="14">
        <v>1.41</v>
      </c>
      <c r="I9" s="5">
        <v>1.41</v>
      </c>
      <c r="J9" s="5">
        <v>1.4</v>
      </c>
      <c r="K9" s="15">
        <f t="shared" si="1"/>
        <v>1.4066666666666665</v>
      </c>
      <c r="L9" s="21"/>
      <c r="M9" s="21"/>
      <c r="N9" s="21">
        <v>0.06</v>
      </c>
      <c r="O9" s="21"/>
      <c r="P9" s="21"/>
      <c r="Q9" s="21"/>
      <c r="R9" s="32"/>
      <c r="S9" s="21"/>
      <c r="T9" s="35"/>
    </row>
    <row r="10" spans="1:20" ht="12.75">
      <c r="A10" s="3">
        <f t="shared" si="3"/>
        <v>5</v>
      </c>
      <c r="B10" s="14">
        <v>0.64</v>
      </c>
      <c r="C10" s="5">
        <v>0.64</v>
      </c>
      <c r="D10" s="5">
        <v>0.64</v>
      </c>
      <c r="E10" s="5">
        <v>0.65</v>
      </c>
      <c r="F10" s="15">
        <f t="shared" si="0"/>
        <v>0.64</v>
      </c>
      <c r="G10" s="5">
        <f t="shared" si="2"/>
        <v>7.866666666666667</v>
      </c>
      <c r="H10" s="14">
        <v>1.32</v>
      </c>
      <c r="I10" s="5">
        <v>1.32</v>
      </c>
      <c r="J10" s="5">
        <v>1.31</v>
      </c>
      <c r="K10" s="15">
        <f t="shared" si="1"/>
        <v>1.3166666666666667</v>
      </c>
      <c r="L10" s="21"/>
      <c r="M10" s="21"/>
      <c r="N10" s="21">
        <v>0.13</v>
      </c>
      <c r="O10" s="21"/>
      <c r="P10" s="21"/>
      <c r="Q10" s="21"/>
      <c r="R10" s="32"/>
      <c r="S10" s="21"/>
      <c r="T10" s="35"/>
    </row>
    <row r="11" spans="1:20" ht="13.5" thickBot="1">
      <c r="A11" s="3">
        <f t="shared" si="3"/>
        <v>6</v>
      </c>
      <c r="B11" s="14">
        <v>0.78</v>
      </c>
      <c r="C11" s="5">
        <v>0.78</v>
      </c>
      <c r="D11" s="5">
        <v>0.78</v>
      </c>
      <c r="E11" s="5">
        <v>0.79</v>
      </c>
      <c r="F11" s="15">
        <f t="shared" si="0"/>
        <v>0.7799999999999999</v>
      </c>
      <c r="G11" s="5">
        <f t="shared" si="2"/>
        <v>7.4</v>
      </c>
      <c r="H11" s="14">
        <v>1.23</v>
      </c>
      <c r="I11" s="5">
        <v>1.23</v>
      </c>
      <c r="J11" s="5">
        <v>1.22</v>
      </c>
      <c r="K11" s="15">
        <f t="shared" si="1"/>
        <v>1.2266666666666666</v>
      </c>
      <c r="L11" s="25"/>
      <c r="M11" s="25"/>
      <c r="N11" s="25">
        <v>0.24</v>
      </c>
      <c r="O11" s="25"/>
      <c r="P11" s="25"/>
      <c r="Q11" s="25"/>
      <c r="R11" s="33"/>
      <c r="S11" s="25"/>
      <c r="T11" s="36"/>
    </row>
    <row r="12" spans="1:20" ht="12.75">
      <c r="A12" s="3">
        <f t="shared" si="3"/>
        <v>7</v>
      </c>
      <c r="B12" s="14">
        <v>0.93</v>
      </c>
      <c r="C12" s="5">
        <v>0.93</v>
      </c>
      <c r="D12" s="5">
        <v>0.93</v>
      </c>
      <c r="E12" s="5">
        <v>0.94</v>
      </c>
      <c r="F12" s="15">
        <f t="shared" si="0"/>
        <v>0.93</v>
      </c>
      <c r="G12" s="5">
        <f t="shared" si="2"/>
        <v>6.9</v>
      </c>
      <c r="H12" s="14">
        <v>1.15</v>
      </c>
      <c r="I12" s="5">
        <v>1.16</v>
      </c>
      <c r="J12" s="5">
        <v>1.15</v>
      </c>
      <c r="K12" s="15">
        <f t="shared" si="1"/>
        <v>1.153333333333333</v>
      </c>
      <c r="L12" s="21"/>
      <c r="M12" s="21"/>
      <c r="N12" s="21">
        <v>0.35</v>
      </c>
      <c r="O12" s="21"/>
      <c r="P12" s="21"/>
      <c r="Q12" s="21"/>
      <c r="R12" s="32"/>
      <c r="S12" s="21"/>
      <c r="T12" s="35"/>
    </row>
    <row r="13" spans="1:20" ht="12.75">
      <c r="A13" s="3">
        <f t="shared" si="3"/>
        <v>8</v>
      </c>
      <c r="B13" s="14">
        <v>1.08</v>
      </c>
      <c r="C13" s="5">
        <v>1.07</v>
      </c>
      <c r="D13" s="5">
        <v>1.08</v>
      </c>
      <c r="E13" s="5">
        <v>1.08</v>
      </c>
      <c r="F13" s="15">
        <f t="shared" si="0"/>
        <v>1.0766666666666669</v>
      </c>
      <c r="G13" s="5">
        <f t="shared" si="2"/>
        <v>6.41111111111111</v>
      </c>
      <c r="H13" s="14">
        <v>1.07</v>
      </c>
      <c r="I13" s="5">
        <v>1.07</v>
      </c>
      <c r="J13" s="5">
        <v>1.06</v>
      </c>
      <c r="K13" s="15">
        <f t="shared" si="1"/>
        <v>1.0666666666666667</v>
      </c>
      <c r="L13" s="21"/>
      <c r="M13" s="21"/>
      <c r="N13" s="21">
        <v>0.48</v>
      </c>
      <c r="O13" s="21"/>
      <c r="P13" s="21"/>
      <c r="Q13" s="21"/>
      <c r="R13" s="32"/>
      <c r="S13" s="21"/>
      <c r="T13" s="35"/>
    </row>
    <row r="14" spans="1:20" ht="13.5" thickBot="1">
      <c r="A14" s="3">
        <f t="shared" si="3"/>
        <v>9</v>
      </c>
      <c r="B14" s="14">
        <v>1.22</v>
      </c>
      <c r="C14" s="5">
        <v>1.22</v>
      </c>
      <c r="D14" s="5">
        <v>1.22</v>
      </c>
      <c r="E14" s="5">
        <v>1.23</v>
      </c>
      <c r="F14" s="15">
        <f t="shared" si="0"/>
        <v>1.22</v>
      </c>
      <c r="G14" s="5">
        <f t="shared" si="2"/>
        <v>5.933333333333334</v>
      </c>
      <c r="H14" s="14">
        <v>0.99</v>
      </c>
      <c r="I14" s="5">
        <v>0.99</v>
      </c>
      <c r="J14" s="5">
        <v>0.99</v>
      </c>
      <c r="K14" s="15">
        <f t="shared" si="1"/>
        <v>0.9899999999999999</v>
      </c>
      <c r="L14" s="25"/>
      <c r="M14" s="25"/>
      <c r="N14" s="25">
        <v>0.63</v>
      </c>
      <c r="O14" s="25"/>
      <c r="P14" s="25"/>
      <c r="Q14" s="25"/>
      <c r="R14" s="33"/>
      <c r="S14" s="25"/>
      <c r="T14" s="36"/>
    </row>
    <row r="15" spans="1:20" ht="12.75">
      <c r="A15" s="3">
        <f t="shared" si="3"/>
        <v>10</v>
      </c>
      <c r="B15" s="14">
        <v>1.36</v>
      </c>
      <c r="C15" s="5">
        <v>1.36</v>
      </c>
      <c r="D15" s="5">
        <v>1.36</v>
      </c>
      <c r="E15" s="5">
        <v>1.37</v>
      </c>
      <c r="F15" s="15">
        <f t="shared" si="0"/>
        <v>1.36</v>
      </c>
      <c r="G15" s="5">
        <f t="shared" si="2"/>
        <v>5.466666666666666</v>
      </c>
      <c r="H15" s="14">
        <v>0.9</v>
      </c>
      <c r="I15" s="5">
        <v>0.91</v>
      </c>
      <c r="J15" s="5">
        <v>0.9</v>
      </c>
      <c r="K15" s="15">
        <f t="shared" si="1"/>
        <v>0.9033333333333333</v>
      </c>
      <c r="L15" s="21"/>
      <c r="M15" s="21"/>
      <c r="N15" s="21">
        <v>0.81</v>
      </c>
      <c r="O15" s="21"/>
      <c r="P15" s="21"/>
      <c r="Q15" s="21"/>
      <c r="R15" s="32"/>
      <c r="S15" s="21"/>
      <c r="T15" s="35"/>
    </row>
    <row r="16" spans="1:20" ht="13.5" thickBot="1">
      <c r="A16" s="4" t="s">
        <v>7</v>
      </c>
      <c r="B16" s="14">
        <v>1.53</v>
      </c>
      <c r="C16" s="5">
        <v>1.53</v>
      </c>
      <c r="D16" s="5">
        <v>1.52</v>
      </c>
      <c r="E16" s="5">
        <v>1.54</v>
      </c>
      <c r="F16" s="15">
        <f t="shared" si="0"/>
        <v>1.5266666666666666</v>
      </c>
      <c r="G16" s="5">
        <f t="shared" si="2"/>
        <v>4.911111111111111</v>
      </c>
      <c r="H16" s="14">
        <v>0.82</v>
      </c>
      <c r="I16" s="5">
        <v>0.82</v>
      </c>
      <c r="J16" s="5">
        <v>0.82</v>
      </c>
      <c r="K16" s="15">
        <f t="shared" si="1"/>
        <v>0.82</v>
      </c>
      <c r="L16" s="25"/>
      <c r="M16" s="25"/>
      <c r="N16" s="25">
        <v>0.99</v>
      </c>
      <c r="O16" s="25"/>
      <c r="P16" s="25"/>
      <c r="Q16" s="25"/>
      <c r="R16" s="33"/>
      <c r="S16" s="25"/>
      <c r="T16" s="36"/>
    </row>
    <row r="17" spans="1:20" ht="12.75">
      <c r="A17" s="4" t="s">
        <v>8</v>
      </c>
      <c r="B17" s="14">
        <v>1.55</v>
      </c>
      <c r="C17" s="5">
        <v>1.55</v>
      </c>
      <c r="D17" s="5">
        <v>1.54</v>
      </c>
      <c r="E17" s="5">
        <v>1.55</v>
      </c>
      <c r="F17" s="15">
        <f t="shared" si="0"/>
        <v>1.5466666666666669</v>
      </c>
      <c r="G17" s="5">
        <f t="shared" si="2"/>
        <v>4.844444444444443</v>
      </c>
      <c r="H17" s="14">
        <v>0.79</v>
      </c>
      <c r="I17" s="5">
        <v>0.8</v>
      </c>
      <c r="J17" s="5">
        <v>0.8</v>
      </c>
      <c r="K17" s="15">
        <f t="shared" si="1"/>
        <v>0.7966666666666667</v>
      </c>
      <c r="L17" s="21"/>
      <c r="M17" s="21"/>
      <c r="N17" s="21">
        <v>1.04</v>
      </c>
      <c r="O17" s="21"/>
      <c r="P17" s="21"/>
      <c r="Q17" s="21"/>
      <c r="R17" s="32"/>
      <c r="S17" s="21"/>
      <c r="T17" s="35"/>
    </row>
    <row r="18" spans="1:20" ht="13.5" thickBot="1">
      <c r="A18" s="3">
        <v>12</v>
      </c>
      <c r="B18" s="14">
        <v>1.68</v>
      </c>
      <c r="C18" s="5">
        <v>1.68</v>
      </c>
      <c r="D18" s="5">
        <v>1.68</v>
      </c>
      <c r="E18" s="5">
        <v>1.69</v>
      </c>
      <c r="F18" s="15">
        <f t="shared" si="0"/>
        <v>1.68</v>
      </c>
      <c r="G18" s="5">
        <f t="shared" si="2"/>
        <v>4.4</v>
      </c>
      <c r="H18" s="14">
        <v>0.74</v>
      </c>
      <c r="I18" s="5">
        <v>0.74</v>
      </c>
      <c r="J18" s="5">
        <v>0.74</v>
      </c>
      <c r="K18" s="15">
        <f t="shared" si="1"/>
        <v>0.7399999999999999</v>
      </c>
      <c r="L18" s="25"/>
      <c r="M18" s="25"/>
      <c r="N18" s="25">
        <v>1.15</v>
      </c>
      <c r="O18" s="25"/>
      <c r="P18" s="25"/>
      <c r="Q18" s="25"/>
      <c r="R18" s="33"/>
      <c r="S18" s="25"/>
      <c r="T18" s="36"/>
    </row>
    <row r="19" spans="1:20" ht="12.75">
      <c r="A19" s="3">
        <f t="shared" si="3"/>
        <v>13</v>
      </c>
      <c r="B19" s="14">
        <v>1.83</v>
      </c>
      <c r="C19" s="5">
        <v>1.83</v>
      </c>
      <c r="D19" s="5">
        <v>1.82</v>
      </c>
      <c r="E19" s="5">
        <v>1.85</v>
      </c>
      <c r="F19" s="15">
        <f t="shared" si="0"/>
        <v>1.8266666666666669</v>
      </c>
      <c r="G19" s="5">
        <f t="shared" si="2"/>
        <v>3.9111111111111105</v>
      </c>
      <c r="H19" s="14">
        <v>0.66</v>
      </c>
      <c r="I19" s="5">
        <v>0.66</v>
      </c>
      <c r="J19" s="5">
        <v>0.66</v>
      </c>
      <c r="K19" s="15">
        <f t="shared" si="1"/>
        <v>0.66</v>
      </c>
      <c r="L19" s="21"/>
      <c r="M19" s="21"/>
      <c r="N19" s="21">
        <v>1.32</v>
      </c>
      <c r="O19" s="21"/>
      <c r="P19" s="21"/>
      <c r="Q19" s="21"/>
      <c r="R19" s="32"/>
      <c r="S19" s="21"/>
      <c r="T19" s="35"/>
    </row>
    <row r="20" spans="1:20" ht="12.75">
      <c r="A20" s="3">
        <f t="shared" si="3"/>
        <v>14</v>
      </c>
      <c r="B20" s="14">
        <v>1.99</v>
      </c>
      <c r="C20" s="5">
        <v>2</v>
      </c>
      <c r="D20" s="5">
        <v>1.99</v>
      </c>
      <c r="E20" s="5">
        <v>2</v>
      </c>
      <c r="F20" s="15">
        <f t="shared" si="0"/>
        <v>1.9933333333333334</v>
      </c>
      <c r="G20" s="5">
        <f t="shared" si="2"/>
        <v>3.355555555555555</v>
      </c>
      <c r="H20" s="14">
        <v>0.59</v>
      </c>
      <c r="I20" s="5">
        <v>0.59</v>
      </c>
      <c r="J20" s="5">
        <v>0.59</v>
      </c>
      <c r="K20" s="15">
        <f t="shared" si="1"/>
        <v>0.59</v>
      </c>
      <c r="L20" s="21"/>
      <c r="M20" s="21"/>
      <c r="N20" s="21">
        <v>1.55</v>
      </c>
      <c r="O20" s="21"/>
      <c r="P20" s="21"/>
      <c r="Q20" s="21"/>
      <c r="R20" s="32"/>
      <c r="S20" s="21"/>
      <c r="T20" s="35"/>
    </row>
    <row r="21" spans="1:20" ht="13.5" thickBot="1">
      <c r="A21" s="3">
        <f t="shared" si="3"/>
        <v>15</v>
      </c>
      <c r="B21" s="14">
        <v>2.13</v>
      </c>
      <c r="C21" s="5">
        <v>2.13</v>
      </c>
      <c r="D21" s="5">
        <v>2.13</v>
      </c>
      <c r="E21" s="5">
        <v>2.14</v>
      </c>
      <c r="F21" s="15">
        <f t="shared" si="0"/>
        <v>2.13</v>
      </c>
      <c r="G21" s="5">
        <f t="shared" si="2"/>
        <v>2.9000000000000004</v>
      </c>
      <c r="H21" s="14">
        <v>0.51</v>
      </c>
      <c r="I21" s="5">
        <v>0.52</v>
      </c>
      <c r="J21" s="5">
        <v>0.51</v>
      </c>
      <c r="K21" s="15">
        <f t="shared" si="1"/>
        <v>0.5133333333333333</v>
      </c>
      <c r="L21" s="25"/>
      <c r="M21" s="25"/>
      <c r="N21" s="25">
        <v>1.75</v>
      </c>
      <c r="O21" s="25"/>
      <c r="P21" s="25"/>
      <c r="Q21" s="25"/>
      <c r="R21" s="33"/>
      <c r="S21" s="25"/>
      <c r="T21" s="36"/>
    </row>
    <row r="22" spans="1:20" ht="12.75">
      <c r="A22" s="3">
        <f t="shared" si="3"/>
        <v>16</v>
      </c>
      <c r="B22" s="14">
        <v>2.26</v>
      </c>
      <c r="C22" s="5">
        <v>2.27</v>
      </c>
      <c r="D22" s="5">
        <v>2.27</v>
      </c>
      <c r="E22" s="5">
        <v>2.28</v>
      </c>
      <c r="F22" s="15">
        <f t="shared" si="0"/>
        <v>2.266666666666666</v>
      </c>
      <c r="G22" s="5">
        <f t="shared" si="2"/>
        <v>2.4444444444444455</v>
      </c>
      <c r="H22" s="14">
        <v>0.43</v>
      </c>
      <c r="I22" s="5">
        <v>0.43</v>
      </c>
      <c r="J22" s="5">
        <v>0.42</v>
      </c>
      <c r="K22" s="15">
        <f t="shared" si="1"/>
        <v>0.4266666666666667</v>
      </c>
      <c r="L22" s="21"/>
      <c r="M22" s="21"/>
      <c r="N22" s="21">
        <v>1.91</v>
      </c>
      <c r="O22" s="21"/>
      <c r="P22" s="21"/>
      <c r="Q22" s="21"/>
      <c r="R22" s="32"/>
      <c r="S22" s="21"/>
      <c r="T22" s="35"/>
    </row>
    <row r="23" spans="1:20" ht="12.75">
      <c r="A23" s="3">
        <f t="shared" si="3"/>
        <v>17</v>
      </c>
      <c r="B23" s="14">
        <v>2.42</v>
      </c>
      <c r="C23" s="5">
        <v>2.42</v>
      </c>
      <c r="D23" s="5">
        <v>2.42</v>
      </c>
      <c r="E23" s="5">
        <v>2.42</v>
      </c>
      <c r="F23" s="15">
        <f t="shared" si="0"/>
        <v>2.42</v>
      </c>
      <c r="G23" s="5">
        <f t="shared" si="2"/>
        <v>1.9333333333333336</v>
      </c>
      <c r="H23" s="14">
        <v>0.34</v>
      </c>
      <c r="I23" s="5">
        <v>0.34</v>
      </c>
      <c r="J23" s="5">
        <v>0.34</v>
      </c>
      <c r="K23" s="15">
        <f t="shared" si="1"/>
        <v>0.34</v>
      </c>
      <c r="L23" s="21"/>
      <c r="M23" s="21"/>
      <c r="N23" s="21">
        <v>1.98</v>
      </c>
      <c r="O23" s="21"/>
      <c r="P23" s="21"/>
      <c r="Q23" s="21"/>
      <c r="R23" s="32"/>
      <c r="S23" s="21"/>
      <c r="T23" s="35"/>
    </row>
    <row r="24" spans="1:20" ht="13.5" thickBot="1">
      <c r="A24" s="3">
        <f t="shared" si="3"/>
        <v>18</v>
      </c>
      <c r="B24" s="14">
        <v>2.58</v>
      </c>
      <c r="C24" s="5">
        <v>2.58</v>
      </c>
      <c r="D24" s="5">
        <v>2.57</v>
      </c>
      <c r="E24" s="5">
        <v>2.58</v>
      </c>
      <c r="F24" s="15">
        <f t="shared" si="0"/>
        <v>2.5766666666666667</v>
      </c>
      <c r="G24" s="5">
        <f t="shared" si="2"/>
        <v>1.4111111111111114</v>
      </c>
      <c r="H24" s="14">
        <v>0.25</v>
      </c>
      <c r="I24" s="5">
        <v>0.25</v>
      </c>
      <c r="J24" s="5">
        <v>0.25</v>
      </c>
      <c r="K24" s="15">
        <f t="shared" si="1"/>
        <v>0.25</v>
      </c>
      <c r="L24" s="25"/>
      <c r="M24" s="25"/>
      <c r="N24" s="25">
        <v>2.01</v>
      </c>
      <c r="O24" s="25"/>
      <c r="P24" s="25"/>
      <c r="Q24" s="25"/>
      <c r="R24" s="33"/>
      <c r="S24" s="25"/>
      <c r="T24" s="36"/>
    </row>
    <row r="25" spans="1:20" ht="12.75">
      <c r="A25" s="3">
        <f t="shared" si="3"/>
        <v>19</v>
      </c>
      <c r="B25" s="14">
        <v>2.72</v>
      </c>
      <c r="C25" s="5">
        <v>2.72</v>
      </c>
      <c r="D25" s="5">
        <v>2.72</v>
      </c>
      <c r="E25" s="5">
        <v>2.73</v>
      </c>
      <c r="F25" s="15">
        <f t="shared" si="0"/>
        <v>2.72</v>
      </c>
      <c r="G25" s="5">
        <f t="shared" si="2"/>
        <v>0.9333333333333318</v>
      </c>
      <c r="H25" s="14">
        <v>0.18</v>
      </c>
      <c r="I25" s="5">
        <v>0.18</v>
      </c>
      <c r="J25" s="5">
        <v>0.18</v>
      </c>
      <c r="K25" s="15">
        <f t="shared" si="1"/>
        <v>0.18000000000000002</v>
      </c>
      <c r="L25" s="21"/>
      <c r="M25" s="21"/>
      <c r="N25" s="21">
        <v>2.02</v>
      </c>
      <c r="O25" s="21"/>
      <c r="P25" s="21"/>
      <c r="Q25" s="21"/>
      <c r="R25" s="32"/>
      <c r="S25" s="21"/>
      <c r="T25" s="35"/>
    </row>
    <row r="26" spans="1:20" ht="12.75">
      <c r="A26" s="3">
        <f t="shared" si="3"/>
        <v>20</v>
      </c>
      <c r="B26" s="14">
        <v>2.86</v>
      </c>
      <c r="C26" s="5">
        <v>2.88</v>
      </c>
      <c r="D26" s="5">
        <v>2.88</v>
      </c>
      <c r="E26" s="5">
        <v>2.87</v>
      </c>
      <c r="F26" s="15">
        <f t="shared" si="0"/>
        <v>2.8733333333333335</v>
      </c>
      <c r="G26" s="5">
        <f t="shared" si="2"/>
        <v>0.4222222222222207</v>
      </c>
      <c r="H26" s="14">
        <v>0.12</v>
      </c>
      <c r="I26" s="5">
        <v>0.12</v>
      </c>
      <c r="J26" s="5">
        <v>0.12</v>
      </c>
      <c r="K26" s="15">
        <f t="shared" si="1"/>
        <v>0.12</v>
      </c>
      <c r="L26" s="21"/>
      <c r="M26" s="21"/>
      <c r="N26" s="21">
        <v>2.03</v>
      </c>
      <c r="O26" s="21"/>
      <c r="P26" s="21"/>
      <c r="Q26" s="21"/>
      <c r="R26" s="32"/>
      <c r="S26" s="21"/>
      <c r="T26" s="35"/>
    </row>
    <row r="27" spans="1:20" ht="12.75">
      <c r="A27" s="3">
        <f t="shared" si="3"/>
        <v>21</v>
      </c>
      <c r="B27" s="14">
        <v>3.03</v>
      </c>
      <c r="C27" s="5">
        <v>3.05</v>
      </c>
      <c r="D27" s="5">
        <v>3.04</v>
      </c>
      <c r="E27" s="5">
        <v>3.04</v>
      </c>
      <c r="F27" s="15">
        <f t="shared" si="0"/>
        <v>3.0400000000000005</v>
      </c>
      <c r="G27" s="5">
        <f t="shared" si="2"/>
        <v>-0.13333333333333464</v>
      </c>
      <c r="H27" s="14">
        <v>0.08</v>
      </c>
      <c r="I27" s="5">
        <v>0.09</v>
      </c>
      <c r="J27" s="5">
        <v>0.09</v>
      </c>
      <c r="K27" s="15">
        <f t="shared" si="1"/>
        <v>0.08666666666666667</v>
      </c>
      <c r="L27" s="21"/>
      <c r="M27" s="21"/>
      <c r="N27" s="21">
        <v>2.03</v>
      </c>
      <c r="O27" s="21"/>
      <c r="P27" s="21"/>
      <c r="Q27" s="21"/>
      <c r="R27" s="32"/>
      <c r="S27" s="21"/>
      <c r="T27" s="35"/>
    </row>
    <row r="28" spans="1:20" ht="13.5" thickBot="1">
      <c r="A28" s="4" t="s">
        <v>2</v>
      </c>
      <c r="B28" s="16"/>
      <c r="C28" s="17"/>
      <c r="D28" s="17"/>
      <c r="E28" s="17"/>
      <c r="F28" s="18"/>
      <c r="G28" s="5">
        <v>-1</v>
      </c>
      <c r="H28" s="16">
        <v>0.06</v>
      </c>
      <c r="I28" s="17">
        <v>0.06</v>
      </c>
      <c r="J28" s="17">
        <v>0.06</v>
      </c>
      <c r="K28" s="18">
        <f t="shared" si="1"/>
        <v>0.06</v>
      </c>
      <c r="L28" s="23"/>
      <c r="M28" s="23"/>
      <c r="N28" s="23">
        <v>2.04</v>
      </c>
      <c r="O28" s="23"/>
      <c r="P28" s="23"/>
      <c r="Q28" s="23"/>
      <c r="R28" s="34"/>
      <c r="S28" s="23"/>
      <c r="T28" s="37"/>
    </row>
    <row r="29" spans="1:28" ht="12.75">
      <c r="A29" s="4"/>
      <c r="V29" s="4"/>
      <c r="W29" s="4"/>
      <c r="X29" s="4"/>
      <c r="Y29" s="4"/>
      <c r="Z29" s="4"/>
      <c r="AA29" s="4"/>
      <c r="AB29" s="4"/>
    </row>
    <row r="30" spans="1:28" ht="12.75">
      <c r="A30" s="4"/>
      <c r="C30" s="3" t="s">
        <v>20</v>
      </c>
      <c r="V30" s="4"/>
      <c r="W30" s="4"/>
      <c r="X30" s="4"/>
      <c r="Y30" s="4"/>
      <c r="Z30" s="4"/>
      <c r="AA30" s="4"/>
      <c r="AB30" s="4"/>
    </row>
    <row r="31" spans="1:21" ht="12.75">
      <c r="A31" s="4"/>
      <c r="B31" s="3" t="str">
        <f>G2</f>
        <v>Zone</v>
      </c>
      <c r="C31" s="3" t="s">
        <v>21</v>
      </c>
      <c r="D31" s="3">
        <f aca="true" t="shared" si="4" ref="D31:L31">L2</f>
        <v>0</v>
      </c>
      <c r="E31" s="3">
        <f t="shared" si="4"/>
        <v>0</v>
      </c>
      <c r="F31" s="3" t="str">
        <f t="shared" si="4"/>
        <v>E-E, 20 sec</v>
      </c>
      <c r="G31" s="3">
        <f t="shared" si="4"/>
        <v>0</v>
      </c>
      <c r="H31" s="3">
        <f t="shared" si="4"/>
        <v>0</v>
      </c>
      <c r="I31" s="3">
        <f t="shared" si="4"/>
        <v>0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4" t="s">
        <v>9</v>
      </c>
      <c r="N31" s="4" t="s">
        <v>9</v>
      </c>
      <c r="O31" s="4" t="s">
        <v>9</v>
      </c>
      <c r="P31" s="4" t="s">
        <v>9</v>
      </c>
      <c r="Q31" s="4" t="s">
        <v>9</v>
      </c>
      <c r="R31" s="4" t="s">
        <v>9</v>
      </c>
      <c r="S31" s="4" t="s">
        <v>9</v>
      </c>
      <c r="T31" s="4" t="s">
        <v>9</v>
      </c>
      <c r="U31" s="4" t="s">
        <v>9</v>
      </c>
    </row>
    <row r="32" spans="1:21" ht="12.75">
      <c r="A32" s="4" t="s">
        <v>0</v>
      </c>
      <c r="B32" s="3" t="str">
        <f>G3</f>
        <v>Calc.</v>
      </c>
      <c r="C32" s="3" t="s">
        <v>22</v>
      </c>
      <c r="M32" s="4">
        <f aca="true" t="shared" si="5" ref="M32:U32">L2</f>
        <v>0</v>
      </c>
      <c r="N32" s="4">
        <f t="shared" si="5"/>
        <v>0</v>
      </c>
      <c r="O32" s="4" t="str">
        <f t="shared" si="5"/>
        <v>E-E, 20 sec</v>
      </c>
      <c r="P32" s="4">
        <f t="shared" si="5"/>
        <v>0</v>
      </c>
      <c r="Q32" s="4">
        <f t="shared" si="5"/>
        <v>0</v>
      </c>
      <c r="R32" s="4">
        <f t="shared" si="5"/>
        <v>0</v>
      </c>
      <c r="S32" s="4">
        <f t="shared" si="5"/>
        <v>0</v>
      </c>
      <c r="T32" s="4">
        <f t="shared" si="5"/>
        <v>0</v>
      </c>
      <c r="U32" s="4">
        <f t="shared" si="5"/>
        <v>0</v>
      </c>
    </row>
    <row r="34" spans="1:12" ht="12.75">
      <c r="A34" s="4" t="s">
        <v>1</v>
      </c>
      <c r="B34" s="5">
        <f aca="true" t="shared" si="6" ref="B34:B44">G5</f>
        <v>10</v>
      </c>
      <c r="C34" s="13">
        <f aca="true" t="shared" si="7" ref="C34:C44">K5</f>
        <v>1.6433333333333333</v>
      </c>
      <c r="D34" s="5">
        <f aca="true" t="shared" si="8" ref="D34:D44">L5</f>
        <v>0</v>
      </c>
      <c r="E34" s="5">
        <f aca="true" t="shared" si="9" ref="E34:E44">M5</f>
        <v>0</v>
      </c>
      <c r="F34" s="5">
        <f aca="true" t="shared" si="10" ref="F34:F44">N5</f>
        <v>-0.01</v>
      </c>
      <c r="G34" s="5">
        <f aca="true" t="shared" si="11" ref="G34:G44">O5</f>
        <v>0</v>
      </c>
      <c r="H34" s="5">
        <f aca="true" t="shared" si="12" ref="H34:H44">P5</f>
        <v>0</v>
      </c>
      <c r="I34" s="5">
        <f aca="true" t="shared" si="13" ref="I34:I44">Q5</f>
        <v>0</v>
      </c>
      <c r="J34" s="5">
        <f aca="true" t="shared" si="14" ref="J34:L44">R5</f>
        <v>0</v>
      </c>
      <c r="K34" s="5">
        <f t="shared" si="14"/>
        <v>0</v>
      </c>
      <c r="L34" s="5">
        <f t="shared" si="14"/>
        <v>0</v>
      </c>
    </row>
    <row r="35" spans="1:12" ht="12.75">
      <c r="A35" s="3">
        <v>1</v>
      </c>
      <c r="B35" s="5">
        <f t="shared" si="6"/>
        <v>9.833333333333334</v>
      </c>
      <c r="C35" s="13">
        <f t="shared" si="7"/>
        <v>1.6000000000000003</v>
      </c>
      <c r="D35" s="5">
        <f t="shared" si="8"/>
        <v>0</v>
      </c>
      <c r="E35" s="5">
        <f t="shared" si="9"/>
        <v>0</v>
      </c>
      <c r="F35" s="5">
        <f t="shared" si="10"/>
        <v>-0.01</v>
      </c>
      <c r="G35" s="5">
        <f t="shared" si="11"/>
        <v>0</v>
      </c>
      <c r="H35" s="5">
        <f t="shared" si="12"/>
        <v>0</v>
      </c>
      <c r="I35" s="5">
        <f t="shared" si="13"/>
        <v>0</v>
      </c>
      <c r="J35" s="5">
        <f t="shared" si="14"/>
        <v>0</v>
      </c>
      <c r="K35" s="5">
        <f t="shared" si="14"/>
        <v>0</v>
      </c>
      <c r="L35" s="5">
        <f t="shared" si="14"/>
        <v>0</v>
      </c>
    </row>
    <row r="36" spans="1:21" ht="12.75">
      <c r="A36" s="3">
        <f>A35+1</f>
        <v>2</v>
      </c>
      <c r="B36" s="5">
        <f t="shared" si="6"/>
        <v>9.322222222222223</v>
      </c>
      <c r="C36" s="13">
        <f t="shared" si="7"/>
        <v>1.5433333333333332</v>
      </c>
      <c r="D36" s="5">
        <f t="shared" si="8"/>
        <v>0</v>
      </c>
      <c r="E36" s="5">
        <f t="shared" si="9"/>
        <v>0</v>
      </c>
      <c r="F36" s="5">
        <f t="shared" si="10"/>
        <v>0</v>
      </c>
      <c r="G36" s="5">
        <f t="shared" si="11"/>
        <v>0</v>
      </c>
      <c r="H36" s="5">
        <f t="shared" si="12"/>
        <v>0</v>
      </c>
      <c r="I36" s="5">
        <f t="shared" si="13"/>
        <v>0</v>
      </c>
      <c r="J36" s="5">
        <f t="shared" si="14"/>
        <v>0</v>
      </c>
      <c r="K36" s="5">
        <f t="shared" si="14"/>
        <v>0</v>
      </c>
      <c r="L36" s="5">
        <f t="shared" si="14"/>
        <v>0</v>
      </c>
      <c r="M36" s="5">
        <f aca="true" t="shared" si="15" ref="M36:M54">-(SLOPE(D35:D37,$B35:$B37)+SLOPE(D34:D37,$B34:$B37)+SLOPE(D35:D38,$B35:$B38))/3</f>
        <v>0</v>
      </c>
      <c r="N36" s="5">
        <f aca="true" t="shared" si="16" ref="N36:N54">-(SLOPE(E35:E37,$B35:$B37)+SLOPE(E34:E37,$B34:$B37)+SLOPE(E35:E38,$B35:$B38))/3</f>
        <v>0</v>
      </c>
      <c r="O36" s="5">
        <f aca="true" t="shared" si="17" ref="O36:O54">-(SLOPE(F35:F37,$B35:$B37)+SLOPE(F34:F37,$B34:$B37)+SLOPE(F35:F38,$B35:$B38))/3</f>
        <v>0.033508048875773085</v>
      </c>
      <c r="P36" s="5">
        <f aca="true" t="shared" si="18" ref="P36:P54">-(SLOPE(G35:G37,$B35:$B37)+SLOPE(G34:G37,$B34:$B37)+SLOPE(G35:G38,$B35:$B38))/3</f>
        <v>0</v>
      </c>
      <c r="Q36" s="5">
        <f aca="true" t="shared" si="19" ref="Q36:Q54">-(SLOPE(H35:H37,$B35:$B37)+SLOPE(H34:H37,$B34:$B37)+SLOPE(H35:H38,$B35:$B38))/3</f>
        <v>0</v>
      </c>
      <c r="R36" s="5">
        <f aca="true" t="shared" si="20" ref="R36:R54">-(SLOPE(I35:I37,$B35:$B37)+SLOPE(I34:I37,$B34:$B37)+SLOPE(I35:I38,$B35:$B38))/3</f>
        <v>0</v>
      </c>
      <c r="S36" s="5">
        <f aca="true" t="shared" si="21" ref="S36:S54">-(SLOPE(J35:J37,$B35:$B37)+SLOPE(J34:J37,$B34:$B37)+SLOPE(J35:J38,$B35:$B38))/3</f>
        <v>0</v>
      </c>
      <c r="T36" s="5">
        <f aca="true" t="shared" si="22" ref="T36:T54">-(SLOPE(K35:K37,$B35:$B37)+SLOPE(K34:K37,$B34:$B37)+SLOPE(K35:K38,$B35:$B38))/3</f>
        <v>0</v>
      </c>
      <c r="U36" s="5">
        <f aca="true" t="shared" si="23" ref="U36:U54">-(SLOPE(L35:L37,$B35:$B37)+SLOPE(L34:L37,$B34:$B37)+SLOPE(L35:L38,$B35:$B38))/3</f>
        <v>0</v>
      </c>
    </row>
    <row r="37" spans="1:21" ht="12.75">
      <c r="A37" s="3">
        <f aca="true" t="shared" si="24" ref="A37:A55">A36+1</f>
        <v>3</v>
      </c>
      <c r="B37" s="5">
        <f t="shared" si="6"/>
        <v>8.811111111111112</v>
      </c>
      <c r="C37" s="13">
        <f t="shared" si="7"/>
        <v>1.4666666666666668</v>
      </c>
      <c r="D37" s="5">
        <f t="shared" si="8"/>
        <v>0</v>
      </c>
      <c r="E37" s="5">
        <f t="shared" si="9"/>
        <v>0</v>
      </c>
      <c r="F37" s="5">
        <f t="shared" si="10"/>
        <v>0.02</v>
      </c>
      <c r="G37" s="5">
        <f t="shared" si="11"/>
        <v>0</v>
      </c>
      <c r="H37" s="5">
        <f t="shared" si="12"/>
        <v>0</v>
      </c>
      <c r="I37" s="5">
        <f t="shared" si="13"/>
        <v>0</v>
      </c>
      <c r="J37" s="5">
        <f t="shared" si="14"/>
        <v>0</v>
      </c>
      <c r="K37" s="5">
        <f t="shared" si="14"/>
        <v>0</v>
      </c>
      <c r="L37" s="5">
        <f t="shared" si="14"/>
        <v>0</v>
      </c>
      <c r="M37" s="5">
        <f t="shared" si="15"/>
        <v>0</v>
      </c>
      <c r="N37" s="5">
        <f t="shared" si="16"/>
        <v>0</v>
      </c>
      <c r="O37" s="5">
        <f t="shared" si="17"/>
        <v>0.06478533689199181</v>
      </c>
      <c r="P37" s="5">
        <f t="shared" si="18"/>
        <v>0</v>
      </c>
      <c r="Q37" s="5">
        <f t="shared" si="19"/>
        <v>0</v>
      </c>
      <c r="R37" s="5">
        <f t="shared" si="20"/>
        <v>0</v>
      </c>
      <c r="S37" s="5">
        <f t="shared" si="21"/>
        <v>0</v>
      </c>
      <c r="T37" s="5">
        <f t="shared" si="22"/>
        <v>0</v>
      </c>
      <c r="U37" s="5">
        <f t="shared" si="23"/>
        <v>0</v>
      </c>
    </row>
    <row r="38" spans="1:21" ht="12.75">
      <c r="A38" s="3">
        <f t="shared" si="24"/>
        <v>4</v>
      </c>
      <c r="B38" s="5">
        <f t="shared" si="6"/>
        <v>8.333333333333334</v>
      </c>
      <c r="C38" s="13">
        <f t="shared" si="7"/>
        <v>1.4066666666666665</v>
      </c>
      <c r="D38" s="5">
        <f t="shared" si="8"/>
        <v>0</v>
      </c>
      <c r="E38" s="5">
        <f t="shared" si="9"/>
        <v>0</v>
      </c>
      <c r="F38" s="5">
        <f t="shared" si="10"/>
        <v>0.06</v>
      </c>
      <c r="G38" s="5">
        <f t="shared" si="11"/>
        <v>0</v>
      </c>
      <c r="H38" s="5">
        <f t="shared" si="12"/>
        <v>0</v>
      </c>
      <c r="I38" s="5">
        <f t="shared" si="13"/>
        <v>0</v>
      </c>
      <c r="J38" s="5">
        <f t="shared" si="14"/>
        <v>0</v>
      </c>
      <c r="K38" s="5">
        <f t="shared" si="14"/>
        <v>0</v>
      </c>
      <c r="L38" s="5">
        <f t="shared" si="14"/>
        <v>0</v>
      </c>
      <c r="M38" s="5">
        <f t="shared" si="15"/>
        <v>0</v>
      </c>
      <c r="N38" s="5">
        <f t="shared" si="16"/>
        <v>0</v>
      </c>
      <c r="O38" s="5">
        <f t="shared" si="17"/>
        <v>0.11991402473620381</v>
      </c>
      <c r="P38" s="5">
        <f t="shared" si="18"/>
        <v>0</v>
      </c>
      <c r="Q38" s="5">
        <f t="shared" si="19"/>
        <v>0</v>
      </c>
      <c r="R38" s="5">
        <f t="shared" si="20"/>
        <v>0</v>
      </c>
      <c r="S38" s="5">
        <f t="shared" si="21"/>
        <v>0</v>
      </c>
      <c r="T38" s="5">
        <f t="shared" si="22"/>
        <v>0</v>
      </c>
      <c r="U38" s="5">
        <f t="shared" si="23"/>
        <v>0</v>
      </c>
    </row>
    <row r="39" spans="1:21" ht="12.75">
      <c r="A39" s="3">
        <f t="shared" si="24"/>
        <v>5</v>
      </c>
      <c r="B39" s="5">
        <f t="shared" si="6"/>
        <v>7.866666666666667</v>
      </c>
      <c r="C39" s="13">
        <f t="shared" si="7"/>
        <v>1.3166666666666667</v>
      </c>
      <c r="D39" s="5">
        <f t="shared" si="8"/>
        <v>0</v>
      </c>
      <c r="E39" s="5">
        <f t="shared" si="9"/>
        <v>0</v>
      </c>
      <c r="F39" s="5">
        <f t="shared" si="10"/>
        <v>0.13</v>
      </c>
      <c r="G39" s="5">
        <f t="shared" si="11"/>
        <v>0</v>
      </c>
      <c r="H39" s="5">
        <f t="shared" si="12"/>
        <v>0</v>
      </c>
      <c r="I39" s="5">
        <f t="shared" si="13"/>
        <v>0</v>
      </c>
      <c r="J39" s="5">
        <f t="shared" si="14"/>
        <v>0</v>
      </c>
      <c r="K39" s="5">
        <f t="shared" si="14"/>
        <v>0</v>
      </c>
      <c r="L39" s="5">
        <f t="shared" si="14"/>
        <v>0</v>
      </c>
      <c r="M39" s="5">
        <f t="shared" si="15"/>
        <v>0</v>
      </c>
      <c r="N39" s="5">
        <f t="shared" si="16"/>
        <v>0</v>
      </c>
      <c r="O39" s="5">
        <f t="shared" si="17"/>
        <v>0.18458961084930414</v>
      </c>
      <c r="P39" s="5">
        <f t="shared" si="18"/>
        <v>0</v>
      </c>
      <c r="Q39" s="5">
        <f t="shared" si="19"/>
        <v>0</v>
      </c>
      <c r="R39" s="5">
        <f t="shared" si="20"/>
        <v>0</v>
      </c>
      <c r="S39" s="5">
        <f t="shared" si="21"/>
        <v>0</v>
      </c>
      <c r="T39" s="5">
        <f t="shared" si="22"/>
        <v>0</v>
      </c>
      <c r="U39" s="5">
        <f t="shared" si="23"/>
        <v>0</v>
      </c>
    </row>
    <row r="40" spans="1:21" ht="12.75">
      <c r="A40" s="3">
        <f t="shared" si="24"/>
        <v>6</v>
      </c>
      <c r="B40" s="5">
        <f t="shared" si="6"/>
        <v>7.4</v>
      </c>
      <c r="C40" s="13">
        <f t="shared" si="7"/>
        <v>1.2266666666666666</v>
      </c>
      <c r="D40" s="5">
        <f t="shared" si="8"/>
        <v>0</v>
      </c>
      <c r="E40" s="5">
        <f t="shared" si="9"/>
        <v>0</v>
      </c>
      <c r="F40" s="5">
        <f t="shared" si="10"/>
        <v>0.24</v>
      </c>
      <c r="G40" s="5">
        <f t="shared" si="11"/>
        <v>0</v>
      </c>
      <c r="H40" s="5">
        <f t="shared" si="12"/>
        <v>0</v>
      </c>
      <c r="I40" s="5">
        <f t="shared" si="13"/>
        <v>0</v>
      </c>
      <c r="J40" s="5">
        <f t="shared" si="14"/>
        <v>0</v>
      </c>
      <c r="K40" s="5">
        <f t="shared" si="14"/>
        <v>0</v>
      </c>
      <c r="L40" s="5">
        <f t="shared" si="14"/>
        <v>0</v>
      </c>
      <c r="M40" s="5">
        <f t="shared" si="15"/>
        <v>0</v>
      </c>
      <c r="N40" s="5">
        <f t="shared" si="16"/>
        <v>0</v>
      </c>
      <c r="O40" s="5">
        <f t="shared" si="17"/>
        <v>0.22387750952007204</v>
      </c>
      <c r="P40" s="5">
        <f t="shared" si="18"/>
        <v>0</v>
      </c>
      <c r="Q40" s="5">
        <f t="shared" si="19"/>
        <v>0</v>
      </c>
      <c r="R40" s="5">
        <f t="shared" si="20"/>
        <v>0</v>
      </c>
      <c r="S40" s="5">
        <f t="shared" si="21"/>
        <v>0</v>
      </c>
      <c r="T40" s="5">
        <f t="shared" si="22"/>
        <v>0</v>
      </c>
      <c r="U40" s="5">
        <f t="shared" si="23"/>
        <v>0</v>
      </c>
    </row>
    <row r="41" spans="1:21" ht="12.75">
      <c r="A41" s="3">
        <f t="shared" si="24"/>
        <v>7</v>
      </c>
      <c r="B41" s="5">
        <f t="shared" si="6"/>
        <v>6.9</v>
      </c>
      <c r="C41" s="13">
        <f t="shared" si="7"/>
        <v>1.153333333333333</v>
      </c>
      <c r="D41" s="5">
        <f t="shared" si="8"/>
        <v>0</v>
      </c>
      <c r="E41" s="5">
        <f t="shared" si="9"/>
        <v>0</v>
      </c>
      <c r="F41" s="5">
        <f t="shared" si="10"/>
        <v>0.35</v>
      </c>
      <c r="G41" s="5">
        <f t="shared" si="11"/>
        <v>0</v>
      </c>
      <c r="H41" s="5">
        <f t="shared" si="12"/>
        <v>0</v>
      </c>
      <c r="I41" s="5">
        <f t="shared" si="13"/>
        <v>0</v>
      </c>
      <c r="J41" s="5">
        <f t="shared" si="14"/>
        <v>0</v>
      </c>
      <c r="K41" s="5">
        <f t="shared" si="14"/>
        <v>0</v>
      </c>
      <c r="L41" s="5">
        <f t="shared" si="14"/>
        <v>0</v>
      </c>
      <c r="M41" s="5">
        <f t="shared" si="15"/>
        <v>0</v>
      </c>
      <c r="N41" s="5">
        <f t="shared" si="16"/>
        <v>0</v>
      </c>
      <c r="O41" s="5">
        <f t="shared" si="17"/>
        <v>0.24889136467633036</v>
      </c>
      <c r="P41" s="5">
        <f t="shared" si="18"/>
        <v>0</v>
      </c>
      <c r="Q41" s="5">
        <f t="shared" si="19"/>
        <v>0</v>
      </c>
      <c r="R41" s="5">
        <f t="shared" si="20"/>
        <v>0</v>
      </c>
      <c r="S41" s="5">
        <f t="shared" si="21"/>
        <v>0</v>
      </c>
      <c r="T41" s="5">
        <f t="shared" si="22"/>
        <v>0</v>
      </c>
      <c r="U41" s="5">
        <f t="shared" si="23"/>
        <v>0</v>
      </c>
    </row>
    <row r="42" spans="1:21" ht="12.75">
      <c r="A42" s="3">
        <f t="shared" si="24"/>
        <v>8</v>
      </c>
      <c r="B42" s="5">
        <f t="shared" si="6"/>
        <v>6.41111111111111</v>
      </c>
      <c r="C42" s="13">
        <f t="shared" si="7"/>
        <v>1.0666666666666667</v>
      </c>
      <c r="D42" s="5">
        <f t="shared" si="8"/>
        <v>0</v>
      </c>
      <c r="E42" s="5">
        <f t="shared" si="9"/>
        <v>0</v>
      </c>
      <c r="F42" s="5">
        <f t="shared" si="10"/>
        <v>0.48</v>
      </c>
      <c r="G42" s="5">
        <f t="shared" si="11"/>
        <v>0</v>
      </c>
      <c r="H42" s="5">
        <f t="shared" si="12"/>
        <v>0</v>
      </c>
      <c r="I42" s="5">
        <f t="shared" si="13"/>
        <v>0</v>
      </c>
      <c r="J42" s="5">
        <f t="shared" si="14"/>
        <v>0</v>
      </c>
      <c r="K42" s="5">
        <f t="shared" si="14"/>
        <v>0</v>
      </c>
      <c r="L42" s="5">
        <f t="shared" si="14"/>
        <v>0</v>
      </c>
      <c r="M42" s="5">
        <f t="shared" si="15"/>
        <v>0</v>
      </c>
      <c r="N42" s="5">
        <f t="shared" si="16"/>
        <v>0</v>
      </c>
      <c r="O42" s="5">
        <f t="shared" si="17"/>
        <v>0.2917378056986298</v>
      </c>
      <c r="P42" s="5">
        <f t="shared" si="18"/>
        <v>0</v>
      </c>
      <c r="Q42" s="5">
        <f t="shared" si="19"/>
        <v>0</v>
      </c>
      <c r="R42" s="5">
        <f t="shared" si="20"/>
        <v>0</v>
      </c>
      <c r="S42" s="5">
        <f t="shared" si="21"/>
        <v>0</v>
      </c>
      <c r="T42" s="5">
        <f t="shared" si="22"/>
        <v>0</v>
      </c>
      <c r="U42" s="5">
        <f t="shared" si="23"/>
        <v>0</v>
      </c>
    </row>
    <row r="43" spans="1:21" ht="12.75">
      <c r="A43" s="3">
        <f t="shared" si="24"/>
        <v>9</v>
      </c>
      <c r="B43" s="5">
        <f t="shared" si="6"/>
        <v>5.933333333333334</v>
      </c>
      <c r="C43" s="13">
        <f t="shared" si="7"/>
        <v>0.9899999999999999</v>
      </c>
      <c r="D43" s="5">
        <f t="shared" si="8"/>
        <v>0</v>
      </c>
      <c r="E43" s="5">
        <f t="shared" si="9"/>
        <v>0</v>
      </c>
      <c r="F43" s="5">
        <f t="shared" si="10"/>
        <v>0.63</v>
      </c>
      <c r="G43" s="5">
        <f t="shared" si="11"/>
        <v>0</v>
      </c>
      <c r="H43" s="5">
        <f t="shared" si="12"/>
        <v>0</v>
      </c>
      <c r="I43" s="5">
        <f t="shared" si="13"/>
        <v>0</v>
      </c>
      <c r="J43" s="5">
        <f t="shared" si="14"/>
        <v>0</v>
      </c>
      <c r="K43" s="5">
        <f t="shared" si="14"/>
        <v>0</v>
      </c>
      <c r="L43" s="5">
        <f t="shared" si="14"/>
        <v>0</v>
      </c>
      <c r="M43" s="5">
        <f t="shared" si="15"/>
        <v>0</v>
      </c>
      <c r="N43" s="5">
        <f t="shared" si="16"/>
        <v>0</v>
      </c>
      <c r="O43" s="5">
        <f t="shared" si="17"/>
        <v>0.34053374849388324</v>
      </c>
      <c r="P43" s="5">
        <f t="shared" si="18"/>
        <v>0</v>
      </c>
      <c r="Q43" s="5">
        <f t="shared" si="19"/>
        <v>0</v>
      </c>
      <c r="R43" s="5">
        <f t="shared" si="20"/>
        <v>0</v>
      </c>
      <c r="S43" s="5">
        <f t="shared" si="21"/>
        <v>0</v>
      </c>
      <c r="T43" s="5">
        <f t="shared" si="22"/>
        <v>0</v>
      </c>
      <c r="U43" s="5">
        <f t="shared" si="23"/>
        <v>0</v>
      </c>
    </row>
    <row r="44" spans="1:21" ht="12.75">
      <c r="A44" s="3">
        <f t="shared" si="24"/>
        <v>10</v>
      </c>
      <c r="B44" s="5">
        <f t="shared" si="6"/>
        <v>5.466666666666666</v>
      </c>
      <c r="C44" s="13">
        <f t="shared" si="7"/>
        <v>0.9033333333333333</v>
      </c>
      <c r="D44" s="5">
        <f t="shared" si="8"/>
        <v>0</v>
      </c>
      <c r="E44" s="5">
        <f t="shared" si="9"/>
        <v>0</v>
      </c>
      <c r="F44" s="5">
        <f t="shared" si="10"/>
        <v>0.81</v>
      </c>
      <c r="G44" s="5">
        <f t="shared" si="11"/>
        <v>0</v>
      </c>
      <c r="H44" s="5">
        <f t="shared" si="12"/>
        <v>0</v>
      </c>
      <c r="I44" s="5">
        <f t="shared" si="13"/>
        <v>0</v>
      </c>
      <c r="J44" s="5">
        <f t="shared" si="14"/>
        <v>0</v>
      </c>
      <c r="K44" s="5">
        <f t="shared" si="14"/>
        <v>0</v>
      </c>
      <c r="L44" s="5">
        <f t="shared" si="14"/>
        <v>0</v>
      </c>
      <c r="M44" s="5">
        <f t="shared" si="15"/>
        <v>0</v>
      </c>
      <c r="N44" s="5">
        <f t="shared" si="16"/>
        <v>0</v>
      </c>
      <c r="O44" s="5">
        <f t="shared" si="17"/>
        <v>0.3521947823717216</v>
      </c>
      <c r="P44" s="5">
        <f t="shared" si="18"/>
        <v>0</v>
      </c>
      <c r="Q44" s="5">
        <f t="shared" si="19"/>
        <v>0</v>
      </c>
      <c r="R44" s="5">
        <f t="shared" si="20"/>
        <v>0</v>
      </c>
      <c r="S44" s="5">
        <f t="shared" si="21"/>
        <v>0</v>
      </c>
      <c r="T44" s="5">
        <f t="shared" si="22"/>
        <v>0</v>
      </c>
      <c r="U44" s="5">
        <f t="shared" si="23"/>
        <v>0</v>
      </c>
    </row>
    <row r="45" spans="1:21" ht="12.75">
      <c r="A45" s="4">
        <v>11</v>
      </c>
      <c r="B45" s="5">
        <f>(G16+G17)/2</f>
        <v>4.877777777777777</v>
      </c>
      <c r="C45" s="13">
        <f aca="true" t="shared" si="25" ref="C45:L45">(K16+K17)/2</f>
        <v>0.8083333333333333</v>
      </c>
      <c r="D45" s="5">
        <f t="shared" si="25"/>
        <v>0</v>
      </c>
      <c r="E45" s="5">
        <f t="shared" si="25"/>
        <v>0</v>
      </c>
      <c r="F45" s="5">
        <f t="shared" si="25"/>
        <v>1.0150000000000001</v>
      </c>
      <c r="G45" s="5">
        <f t="shared" si="25"/>
        <v>0</v>
      </c>
      <c r="H45" s="5">
        <f t="shared" si="25"/>
        <v>0</v>
      </c>
      <c r="I45" s="5">
        <f t="shared" si="25"/>
        <v>0</v>
      </c>
      <c r="J45" s="5">
        <f t="shared" si="25"/>
        <v>0</v>
      </c>
      <c r="K45" s="5">
        <f t="shared" si="25"/>
        <v>0</v>
      </c>
      <c r="L45" s="5">
        <f t="shared" si="25"/>
        <v>0</v>
      </c>
      <c r="M45" s="5">
        <f t="shared" si="15"/>
        <v>0</v>
      </c>
      <c r="N45" s="5">
        <f t="shared" si="16"/>
        <v>0</v>
      </c>
      <c r="O45" s="5">
        <f t="shared" si="17"/>
        <v>0.3280191991696135</v>
      </c>
      <c r="P45" s="5">
        <f t="shared" si="18"/>
        <v>0</v>
      </c>
      <c r="Q45" s="5">
        <f t="shared" si="19"/>
        <v>0</v>
      </c>
      <c r="R45" s="5">
        <f t="shared" si="20"/>
        <v>0</v>
      </c>
      <c r="S45" s="5">
        <f t="shared" si="21"/>
        <v>0</v>
      </c>
      <c r="T45" s="5">
        <f t="shared" si="22"/>
        <v>0</v>
      </c>
      <c r="U45" s="5">
        <f t="shared" si="23"/>
        <v>0</v>
      </c>
    </row>
    <row r="46" spans="1:21" ht="12.75">
      <c r="A46" s="3">
        <v>12</v>
      </c>
      <c r="B46" s="5">
        <f aca="true" t="shared" si="26" ref="B46:B56">G18</f>
        <v>4.4</v>
      </c>
      <c r="C46" s="13">
        <f aca="true" t="shared" si="27" ref="C46:C56">K18</f>
        <v>0.7399999999999999</v>
      </c>
      <c r="D46" s="5">
        <f aca="true" t="shared" si="28" ref="D46:D56">L18</f>
        <v>0</v>
      </c>
      <c r="E46" s="5">
        <f aca="true" t="shared" si="29" ref="E46:E56">M18</f>
        <v>0</v>
      </c>
      <c r="F46" s="5">
        <f aca="true" t="shared" si="30" ref="F46:F56">N18</f>
        <v>1.15</v>
      </c>
      <c r="G46" s="5">
        <f aca="true" t="shared" si="31" ref="G46:G56">O18</f>
        <v>0</v>
      </c>
      <c r="H46" s="5">
        <f aca="true" t="shared" si="32" ref="H46:H56">P18</f>
        <v>0</v>
      </c>
      <c r="I46" s="5">
        <f aca="true" t="shared" si="33" ref="I46:I56">Q18</f>
        <v>0</v>
      </c>
      <c r="J46" s="5">
        <f aca="true" t="shared" si="34" ref="J46:L56">R18</f>
        <v>0</v>
      </c>
      <c r="K46" s="5">
        <f t="shared" si="34"/>
        <v>0</v>
      </c>
      <c r="L46" s="5">
        <f t="shared" si="34"/>
        <v>0</v>
      </c>
      <c r="M46" s="5">
        <f t="shared" si="15"/>
        <v>0</v>
      </c>
      <c r="N46" s="5">
        <f t="shared" si="16"/>
        <v>0</v>
      </c>
      <c r="O46" s="5">
        <f t="shared" si="17"/>
        <v>0.33059426132741315</v>
      </c>
      <c r="P46" s="5">
        <f t="shared" si="18"/>
        <v>0</v>
      </c>
      <c r="Q46" s="5">
        <f t="shared" si="19"/>
        <v>0</v>
      </c>
      <c r="R46" s="5">
        <f t="shared" si="20"/>
        <v>0</v>
      </c>
      <c r="S46" s="5">
        <f t="shared" si="21"/>
        <v>0</v>
      </c>
      <c r="T46" s="5">
        <f t="shared" si="22"/>
        <v>0</v>
      </c>
      <c r="U46" s="5">
        <f t="shared" si="23"/>
        <v>0</v>
      </c>
    </row>
    <row r="47" spans="1:21" ht="12.75">
      <c r="A47" s="3">
        <f t="shared" si="24"/>
        <v>13</v>
      </c>
      <c r="B47" s="5">
        <f t="shared" si="26"/>
        <v>3.9111111111111105</v>
      </c>
      <c r="C47" s="13">
        <f t="shared" si="27"/>
        <v>0.66</v>
      </c>
      <c r="D47" s="5">
        <f t="shared" si="28"/>
        <v>0</v>
      </c>
      <c r="E47" s="5">
        <f t="shared" si="29"/>
        <v>0</v>
      </c>
      <c r="F47" s="5">
        <f t="shared" si="30"/>
        <v>1.32</v>
      </c>
      <c r="G47" s="5">
        <f t="shared" si="31"/>
        <v>0</v>
      </c>
      <c r="H47" s="5">
        <f t="shared" si="32"/>
        <v>0</v>
      </c>
      <c r="I47" s="5">
        <f t="shared" si="33"/>
        <v>0</v>
      </c>
      <c r="J47" s="5">
        <f t="shared" si="34"/>
        <v>0</v>
      </c>
      <c r="K47" s="5">
        <f t="shared" si="34"/>
        <v>0</v>
      </c>
      <c r="L47" s="5">
        <f t="shared" si="34"/>
        <v>0</v>
      </c>
      <c r="M47" s="5">
        <f t="shared" si="15"/>
        <v>0</v>
      </c>
      <c r="N47" s="5">
        <f t="shared" si="16"/>
        <v>0</v>
      </c>
      <c r="O47" s="5">
        <f t="shared" si="17"/>
        <v>0.37907519976488674</v>
      </c>
      <c r="P47" s="5">
        <f t="shared" si="18"/>
        <v>0</v>
      </c>
      <c r="Q47" s="5">
        <f t="shared" si="19"/>
        <v>0</v>
      </c>
      <c r="R47" s="5">
        <f t="shared" si="20"/>
        <v>0</v>
      </c>
      <c r="S47" s="5">
        <f t="shared" si="21"/>
        <v>0</v>
      </c>
      <c r="T47" s="5">
        <f t="shared" si="22"/>
        <v>0</v>
      </c>
      <c r="U47" s="5">
        <f t="shared" si="23"/>
        <v>0</v>
      </c>
    </row>
    <row r="48" spans="1:21" ht="12.75">
      <c r="A48" s="3">
        <f t="shared" si="24"/>
        <v>14</v>
      </c>
      <c r="B48" s="5">
        <f t="shared" si="26"/>
        <v>3.355555555555555</v>
      </c>
      <c r="C48" s="13">
        <f t="shared" si="27"/>
        <v>0.59</v>
      </c>
      <c r="D48" s="5">
        <f t="shared" si="28"/>
        <v>0</v>
      </c>
      <c r="E48" s="5">
        <f t="shared" si="29"/>
        <v>0</v>
      </c>
      <c r="F48" s="5">
        <f t="shared" si="30"/>
        <v>1.55</v>
      </c>
      <c r="G48" s="5">
        <f t="shared" si="31"/>
        <v>0</v>
      </c>
      <c r="H48" s="5">
        <f t="shared" si="32"/>
        <v>0</v>
      </c>
      <c r="I48" s="5">
        <f t="shared" si="33"/>
        <v>0</v>
      </c>
      <c r="J48" s="5">
        <f t="shared" si="34"/>
        <v>0</v>
      </c>
      <c r="K48" s="5">
        <f t="shared" si="34"/>
        <v>0</v>
      </c>
      <c r="L48" s="5">
        <f t="shared" si="34"/>
        <v>0</v>
      </c>
      <c r="M48" s="5">
        <f t="shared" si="15"/>
        <v>0</v>
      </c>
      <c r="N48" s="5">
        <f t="shared" si="16"/>
        <v>0</v>
      </c>
      <c r="O48" s="5">
        <f t="shared" si="17"/>
        <v>0.41080106123343896</v>
      </c>
      <c r="P48" s="5">
        <f t="shared" si="18"/>
        <v>0</v>
      </c>
      <c r="Q48" s="5">
        <f t="shared" si="19"/>
        <v>0</v>
      </c>
      <c r="R48" s="5">
        <f t="shared" si="20"/>
        <v>0</v>
      </c>
      <c r="S48" s="5">
        <f t="shared" si="21"/>
        <v>0</v>
      </c>
      <c r="T48" s="5">
        <f t="shared" si="22"/>
        <v>0</v>
      </c>
      <c r="U48" s="5">
        <f t="shared" si="23"/>
        <v>0</v>
      </c>
    </row>
    <row r="49" spans="1:21" ht="12.75">
      <c r="A49" s="3">
        <f t="shared" si="24"/>
        <v>15</v>
      </c>
      <c r="B49" s="5">
        <f t="shared" si="26"/>
        <v>2.9000000000000004</v>
      </c>
      <c r="C49" s="13">
        <f t="shared" si="27"/>
        <v>0.5133333333333333</v>
      </c>
      <c r="D49" s="5">
        <f t="shared" si="28"/>
        <v>0</v>
      </c>
      <c r="E49" s="5">
        <f t="shared" si="29"/>
        <v>0</v>
      </c>
      <c r="F49" s="5">
        <f t="shared" si="30"/>
        <v>1.75</v>
      </c>
      <c r="G49" s="5">
        <f t="shared" si="31"/>
        <v>0</v>
      </c>
      <c r="H49" s="5">
        <f t="shared" si="32"/>
        <v>0</v>
      </c>
      <c r="I49" s="5">
        <f t="shared" si="33"/>
        <v>0</v>
      </c>
      <c r="J49" s="5">
        <f t="shared" si="34"/>
        <v>0</v>
      </c>
      <c r="K49" s="5">
        <f t="shared" si="34"/>
        <v>0</v>
      </c>
      <c r="L49" s="5">
        <f t="shared" si="34"/>
        <v>0</v>
      </c>
      <c r="M49" s="5">
        <f t="shared" si="15"/>
        <v>0</v>
      </c>
      <c r="N49" s="5">
        <f t="shared" si="16"/>
        <v>0</v>
      </c>
      <c r="O49" s="5">
        <f t="shared" si="17"/>
        <v>0.3687709564897301</v>
      </c>
      <c r="P49" s="5">
        <f t="shared" si="18"/>
        <v>0</v>
      </c>
      <c r="Q49" s="5">
        <f t="shared" si="19"/>
        <v>0</v>
      </c>
      <c r="R49" s="5">
        <f t="shared" si="20"/>
        <v>0</v>
      </c>
      <c r="S49" s="5">
        <f t="shared" si="21"/>
        <v>0</v>
      </c>
      <c r="T49" s="5">
        <f t="shared" si="22"/>
        <v>0</v>
      </c>
      <c r="U49" s="5">
        <f t="shared" si="23"/>
        <v>0</v>
      </c>
    </row>
    <row r="50" spans="1:21" ht="12.75">
      <c r="A50" s="3">
        <f t="shared" si="24"/>
        <v>16</v>
      </c>
      <c r="B50" s="5">
        <f t="shared" si="26"/>
        <v>2.4444444444444455</v>
      </c>
      <c r="C50" s="13">
        <f t="shared" si="27"/>
        <v>0.4266666666666667</v>
      </c>
      <c r="D50" s="5">
        <f t="shared" si="28"/>
        <v>0</v>
      </c>
      <c r="E50" s="5">
        <f t="shared" si="29"/>
        <v>0</v>
      </c>
      <c r="F50" s="5">
        <f t="shared" si="30"/>
        <v>1.91</v>
      </c>
      <c r="G50" s="5">
        <f t="shared" si="31"/>
        <v>0</v>
      </c>
      <c r="H50" s="5">
        <f t="shared" si="32"/>
        <v>0</v>
      </c>
      <c r="I50" s="5">
        <f t="shared" si="33"/>
        <v>0</v>
      </c>
      <c r="J50" s="5">
        <f t="shared" si="34"/>
        <v>0</v>
      </c>
      <c r="K50" s="5">
        <f t="shared" si="34"/>
        <v>0</v>
      </c>
      <c r="L50" s="5">
        <f t="shared" si="34"/>
        <v>0</v>
      </c>
      <c r="M50" s="5">
        <f t="shared" si="15"/>
        <v>0</v>
      </c>
      <c r="N50" s="5">
        <f t="shared" si="16"/>
        <v>0</v>
      </c>
      <c r="O50" s="5">
        <f t="shared" si="17"/>
        <v>0.23656829191369097</v>
      </c>
      <c r="P50" s="5">
        <f t="shared" si="18"/>
        <v>0</v>
      </c>
      <c r="Q50" s="5">
        <f t="shared" si="19"/>
        <v>0</v>
      </c>
      <c r="R50" s="5">
        <f t="shared" si="20"/>
        <v>0</v>
      </c>
      <c r="S50" s="5">
        <f t="shared" si="21"/>
        <v>0</v>
      </c>
      <c r="T50" s="5">
        <f t="shared" si="22"/>
        <v>0</v>
      </c>
      <c r="U50" s="5">
        <f t="shared" si="23"/>
        <v>0</v>
      </c>
    </row>
    <row r="51" spans="1:21" ht="12.75">
      <c r="A51" s="3">
        <f t="shared" si="24"/>
        <v>17</v>
      </c>
      <c r="B51" s="5">
        <f t="shared" si="26"/>
        <v>1.9333333333333336</v>
      </c>
      <c r="C51" s="13">
        <f t="shared" si="27"/>
        <v>0.34</v>
      </c>
      <c r="D51" s="5">
        <f t="shared" si="28"/>
        <v>0</v>
      </c>
      <c r="E51" s="5">
        <f t="shared" si="29"/>
        <v>0</v>
      </c>
      <c r="F51" s="5">
        <f t="shared" si="30"/>
        <v>1.98</v>
      </c>
      <c r="G51" s="5">
        <f t="shared" si="31"/>
        <v>0</v>
      </c>
      <c r="H51" s="5">
        <f t="shared" si="32"/>
        <v>0</v>
      </c>
      <c r="I51" s="5">
        <f t="shared" si="33"/>
        <v>0</v>
      </c>
      <c r="J51" s="5">
        <f t="shared" si="34"/>
        <v>0</v>
      </c>
      <c r="K51" s="5">
        <f t="shared" si="34"/>
        <v>0</v>
      </c>
      <c r="L51" s="5">
        <f t="shared" si="34"/>
        <v>0</v>
      </c>
      <c r="M51" s="5">
        <f t="shared" si="15"/>
        <v>0</v>
      </c>
      <c r="N51" s="5">
        <f t="shared" si="16"/>
        <v>0</v>
      </c>
      <c r="O51" s="5">
        <f t="shared" si="17"/>
        <v>0.11230657110222701</v>
      </c>
      <c r="P51" s="5">
        <f t="shared" si="18"/>
        <v>0</v>
      </c>
      <c r="Q51" s="5">
        <f t="shared" si="19"/>
        <v>0</v>
      </c>
      <c r="R51" s="5">
        <f t="shared" si="20"/>
        <v>0</v>
      </c>
      <c r="S51" s="5">
        <f t="shared" si="21"/>
        <v>0</v>
      </c>
      <c r="T51" s="5">
        <f t="shared" si="22"/>
        <v>0</v>
      </c>
      <c r="U51" s="5">
        <f t="shared" si="23"/>
        <v>0</v>
      </c>
    </row>
    <row r="52" spans="1:21" ht="12.75">
      <c r="A52" s="3">
        <f t="shared" si="24"/>
        <v>18</v>
      </c>
      <c r="B52" s="5">
        <f t="shared" si="26"/>
        <v>1.4111111111111114</v>
      </c>
      <c r="C52" s="13">
        <f t="shared" si="27"/>
        <v>0.25</v>
      </c>
      <c r="D52" s="5">
        <f t="shared" si="28"/>
        <v>0</v>
      </c>
      <c r="E52" s="5">
        <f t="shared" si="29"/>
        <v>0</v>
      </c>
      <c r="F52" s="5">
        <f t="shared" si="30"/>
        <v>2.01</v>
      </c>
      <c r="G52" s="5">
        <f t="shared" si="31"/>
        <v>0</v>
      </c>
      <c r="H52" s="5">
        <f t="shared" si="32"/>
        <v>0</v>
      </c>
      <c r="I52" s="5">
        <f t="shared" si="33"/>
        <v>0</v>
      </c>
      <c r="J52" s="5">
        <f t="shared" si="34"/>
        <v>0</v>
      </c>
      <c r="K52" s="5">
        <f t="shared" si="34"/>
        <v>0</v>
      </c>
      <c r="L52" s="5">
        <f t="shared" si="34"/>
        <v>0</v>
      </c>
      <c r="M52" s="5">
        <f t="shared" si="15"/>
        <v>0</v>
      </c>
      <c r="N52" s="5">
        <f t="shared" si="16"/>
        <v>0</v>
      </c>
      <c r="O52" s="5">
        <f t="shared" si="17"/>
        <v>0.04794296927689878</v>
      </c>
      <c r="P52" s="5">
        <f t="shared" si="18"/>
        <v>0</v>
      </c>
      <c r="Q52" s="5">
        <f t="shared" si="19"/>
        <v>0</v>
      </c>
      <c r="R52" s="5">
        <f t="shared" si="20"/>
        <v>0</v>
      </c>
      <c r="S52" s="5">
        <f t="shared" si="21"/>
        <v>0</v>
      </c>
      <c r="T52" s="5">
        <f t="shared" si="22"/>
        <v>0</v>
      </c>
      <c r="U52" s="5">
        <f t="shared" si="23"/>
        <v>0</v>
      </c>
    </row>
    <row r="53" spans="1:21" ht="12.75">
      <c r="A53" s="3">
        <f t="shared" si="24"/>
        <v>19</v>
      </c>
      <c r="B53" s="5">
        <f t="shared" si="26"/>
        <v>0.9333333333333318</v>
      </c>
      <c r="C53" s="13">
        <f t="shared" si="27"/>
        <v>0.18000000000000002</v>
      </c>
      <c r="D53" s="5">
        <f t="shared" si="28"/>
        <v>0</v>
      </c>
      <c r="E53" s="5">
        <f t="shared" si="29"/>
        <v>0</v>
      </c>
      <c r="F53" s="5">
        <f t="shared" si="30"/>
        <v>2.02</v>
      </c>
      <c r="G53" s="5">
        <f t="shared" si="31"/>
        <v>0</v>
      </c>
      <c r="H53" s="5">
        <f t="shared" si="32"/>
        <v>0</v>
      </c>
      <c r="I53" s="5">
        <f t="shared" si="33"/>
        <v>0</v>
      </c>
      <c r="J53" s="5">
        <f t="shared" si="34"/>
        <v>0</v>
      </c>
      <c r="K53" s="5">
        <f t="shared" si="34"/>
        <v>0</v>
      </c>
      <c r="L53" s="5">
        <f t="shared" si="34"/>
        <v>0</v>
      </c>
      <c r="M53" s="5">
        <f t="shared" si="15"/>
        <v>0</v>
      </c>
      <c r="N53" s="5">
        <f t="shared" si="16"/>
        <v>0</v>
      </c>
      <c r="O53" s="5">
        <f t="shared" si="17"/>
        <v>0.02189471561882512</v>
      </c>
      <c r="P53" s="5">
        <f t="shared" si="18"/>
        <v>0</v>
      </c>
      <c r="Q53" s="5">
        <f t="shared" si="19"/>
        <v>0</v>
      </c>
      <c r="R53" s="5">
        <f t="shared" si="20"/>
        <v>0</v>
      </c>
      <c r="S53" s="5">
        <f t="shared" si="21"/>
        <v>0</v>
      </c>
      <c r="T53" s="5">
        <f t="shared" si="22"/>
        <v>0</v>
      </c>
      <c r="U53" s="5">
        <f t="shared" si="23"/>
        <v>0</v>
      </c>
    </row>
    <row r="54" spans="1:21" ht="12.75">
      <c r="A54" s="3">
        <f t="shared" si="24"/>
        <v>20</v>
      </c>
      <c r="B54" s="5">
        <f t="shared" si="26"/>
        <v>0.4222222222222207</v>
      </c>
      <c r="C54" s="13">
        <f t="shared" si="27"/>
        <v>0.12</v>
      </c>
      <c r="D54" s="5">
        <f t="shared" si="28"/>
        <v>0</v>
      </c>
      <c r="E54" s="5">
        <f t="shared" si="29"/>
        <v>0</v>
      </c>
      <c r="F54" s="5">
        <f t="shared" si="30"/>
        <v>2.03</v>
      </c>
      <c r="G54" s="5">
        <f t="shared" si="31"/>
        <v>0</v>
      </c>
      <c r="H54" s="5">
        <f t="shared" si="32"/>
        <v>0</v>
      </c>
      <c r="I54" s="5">
        <f t="shared" si="33"/>
        <v>0</v>
      </c>
      <c r="J54" s="5">
        <f t="shared" si="34"/>
        <v>0</v>
      </c>
      <c r="K54" s="5">
        <f t="shared" si="34"/>
        <v>0</v>
      </c>
      <c r="L54" s="5">
        <f t="shared" si="34"/>
        <v>0</v>
      </c>
      <c r="M54" s="5">
        <f t="shared" si="15"/>
        <v>0</v>
      </c>
      <c r="N54" s="5">
        <f t="shared" si="16"/>
        <v>0</v>
      </c>
      <c r="O54" s="5">
        <f t="shared" si="17"/>
        <v>0.010696195798519102</v>
      </c>
      <c r="P54" s="5">
        <f t="shared" si="18"/>
        <v>0</v>
      </c>
      <c r="Q54" s="5">
        <f t="shared" si="19"/>
        <v>0</v>
      </c>
      <c r="R54" s="5">
        <f t="shared" si="20"/>
        <v>0</v>
      </c>
      <c r="S54" s="5">
        <f t="shared" si="21"/>
        <v>0</v>
      </c>
      <c r="T54" s="5">
        <f t="shared" si="22"/>
        <v>0</v>
      </c>
      <c r="U54" s="5">
        <f t="shared" si="23"/>
        <v>0</v>
      </c>
    </row>
    <row r="55" spans="1:21" ht="12.75">
      <c r="A55" s="3">
        <f t="shared" si="24"/>
        <v>21</v>
      </c>
      <c r="B55" s="5">
        <f t="shared" si="26"/>
        <v>-0.13333333333333464</v>
      </c>
      <c r="C55" s="13">
        <f t="shared" si="27"/>
        <v>0.08666666666666667</v>
      </c>
      <c r="D55" s="5">
        <f t="shared" si="28"/>
        <v>0</v>
      </c>
      <c r="E55" s="5">
        <f t="shared" si="29"/>
        <v>0</v>
      </c>
      <c r="F55" s="5">
        <f t="shared" si="30"/>
        <v>2.03</v>
      </c>
      <c r="G55" s="5">
        <f t="shared" si="31"/>
        <v>0</v>
      </c>
      <c r="H55" s="5">
        <f t="shared" si="32"/>
        <v>0</v>
      </c>
      <c r="I55" s="5">
        <f t="shared" si="33"/>
        <v>0</v>
      </c>
      <c r="J55" s="5">
        <f t="shared" si="34"/>
        <v>0</v>
      </c>
      <c r="K55" s="5">
        <f t="shared" si="34"/>
        <v>0</v>
      </c>
      <c r="L55" s="5">
        <f t="shared" si="34"/>
        <v>0</v>
      </c>
      <c r="M55" s="5">
        <f aca="true" t="shared" si="35" ref="M55:U55">-SLOPE(D54:D56,$B54:$B56)</f>
        <v>0</v>
      </c>
      <c r="N55" s="5">
        <f t="shared" si="35"/>
        <v>0</v>
      </c>
      <c r="O55" s="5">
        <f t="shared" si="35"/>
        <v>0.007425504645946991</v>
      </c>
      <c r="P55" s="5">
        <f t="shared" si="35"/>
        <v>0</v>
      </c>
      <c r="Q55" s="5">
        <f t="shared" si="35"/>
        <v>0</v>
      </c>
      <c r="R55" s="5">
        <f t="shared" si="35"/>
        <v>0</v>
      </c>
      <c r="S55" s="5">
        <f t="shared" si="35"/>
        <v>0</v>
      </c>
      <c r="T55" s="5">
        <f t="shared" si="35"/>
        <v>0</v>
      </c>
      <c r="U55" s="5">
        <f t="shared" si="35"/>
        <v>0</v>
      </c>
    </row>
    <row r="56" spans="2:12" ht="12.75">
      <c r="B56" s="5">
        <f t="shared" si="26"/>
        <v>-1</v>
      </c>
      <c r="C56" s="13">
        <f t="shared" si="27"/>
        <v>0.06</v>
      </c>
      <c r="D56" s="5">
        <f t="shared" si="28"/>
        <v>0</v>
      </c>
      <c r="E56" s="5">
        <f t="shared" si="29"/>
        <v>0</v>
      </c>
      <c r="F56" s="5">
        <f t="shared" si="30"/>
        <v>2.04</v>
      </c>
      <c r="G56" s="5">
        <f t="shared" si="31"/>
        <v>0</v>
      </c>
      <c r="H56" s="5">
        <f t="shared" si="32"/>
        <v>0</v>
      </c>
      <c r="I56" s="5">
        <f t="shared" si="33"/>
        <v>0</v>
      </c>
      <c r="J56" s="5">
        <f t="shared" si="34"/>
        <v>0</v>
      </c>
      <c r="K56" s="5">
        <f t="shared" si="34"/>
        <v>0</v>
      </c>
      <c r="L56" s="5">
        <f t="shared" si="34"/>
        <v>0</v>
      </c>
    </row>
    <row r="57" spans="2:12" ht="12.75">
      <c r="B57" s="5"/>
      <c r="C57" s="13"/>
      <c r="D57" s="5"/>
      <c r="E57" s="5"/>
      <c r="F57" s="5"/>
      <c r="G57" s="5"/>
      <c r="H57" s="5"/>
      <c r="I57" s="5"/>
      <c r="J57" s="5"/>
      <c r="K57" s="5"/>
      <c r="L57" s="5"/>
    </row>
    <row r="58" spans="3:12" ht="15.75">
      <c r="C58" s="41" t="s">
        <v>24</v>
      </c>
      <c r="D58" s="42" t="str">
        <f>L1</f>
        <v>#53:  NHIA Split Printing Test </v>
      </c>
      <c r="E58" s="5"/>
      <c r="F58" s="5"/>
      <c r="G58" s="5"/>
      <c r="H58" s="5"/>
      <c r="I58" s="5"/>
      <c r="J58" s="5"/>
      <c r="K58" s="5"/>
      <c r="L58" s="5"/>
    </row>
    <row r="59" spans="5:12" ht="12.75">
      <c r="E59" s="5"/>
      <c r="F59" s="5"/>
      <c r="G59" s="5" t="s">
        <v>35</v>
      </c>
      <c r="H59" s="5"/>
      <c r="I59" s="5"/>
      <c r="J59" s="5"/>
      <c r="K59" s="5"/>
      <c r="L59" s="5"/>
    </row>
    <row r="60" spans="2:12" ht="15.75">
      <c r="B60" s="5"/>
      <c r="C60" s="41" t="s">
        <v>25</v>
      </c>
      <c r="D60" s="43" t="s">
        <v>33</v>
      </c>
      <c r="E60" s="5"/>
      <c r="F60" s="5"/>
      <c r="G60" s="5"/>
      <c r="H60" s="5"/>
      <c r="I60" s="5"/>
      <c r="J60" s="5"/>
      <c r="K60" s="5"/>
      <c r="L60" s="5"/>
    </row>
    <row r="62" ht="12.75">
      <c r="A62" s="4" t="s">
        <v>2</v>
      </c>
    </row>
  </sheetData>
  <mergeCells count="2">
    <mergeCell ref="B1:F1"/>
    <mergeCell ref="H1:K1"/>
  </mergeCells>
  <printOptions/>
  <pageMargins left="0.2" right="0.2" top="0.25" bottom="0.53" header="0.2" footer="0.5"/>
  <pageSetup fitToHeight="10" horizontalDpi="300" verticalDpi="3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4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Graphs'!B31</f>
        <v>Zone</v>
      </c>
      <c r="D1" t="str">
        <f>'Data &amp; Print Graphs'!C30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Graphs'!B32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Graphs'!B34</f>
        <v>10</v>
      </c>
      <c r="D5" s="1">
        <f>'Data &amp; Print Graphs'!C34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Graphs'!B35</f>
        <v>9.833333333333334</v>
      </c>
      <c r="D6" s="1">
        <f>'Data &amp; Print Graphs'!C35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Graphs'!B36</f>
        <v>9.322222222222223</v>
      </c>
      <c r="D7" s="1">
        <f>'Data &amp; Print Graphs'!C36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Graphs'!B37</f>
        <v>8.811111111111112</v>
      </c>
      <c r="D8" s="1">
        <f>'Data &amp; Print Graphs'!C37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Graphs'!B38</f>
        <v>8.333333333333334</v>
      </c>
      <c r="D9" s="1">
        <f>'Data &amp; Print Graphs'!C38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Graphs'!B39</f>
        <v>7.866666666666667</v>
      </c>
      <c r="D10" s="1">
        <f>'Data &amp; Print Graphs'!C39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Graphs'!B40</f>
        <v>7.4</v>
      </c>
      <c r="D11" s="1">
        <f>'Data &amp; Print Graphs'!C40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Graphs'!B41</f>
        <v>6.9</v>
      </c>
      <c r="D12" s="1">
        <f>'Data &amp; Print Graphs'!C41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Graphs'!B42</f>
        <v>6.41111111111111</v>
      </c>
      <c r="D13" s="1">
        <f>'Data &amp; Print Graphs'!C42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Graphs'!B43</f>
        <v>5.933333333333334</v>
      </c>
      <c r="D14" s="1">
        <f>'Data &amp; Print Graphs'!C43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Graphs'!B44</f>
        <v>5.466666666666666</v>
      </c>
      <c r="D15" s="1">
        <f>'Data &amp; Print Graphs'!C44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Graphs'!B45</f>
        <v>4.877777777777777</v>
      </c>
      <c r="D16" s="1">
        <f>'Data &amp; Print Graphs'!C45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Graphs'!B46</f>
        <v>4.4</v>
      </c>
      <c r="D17" s="1">
        <f>'Data &amp; Print Graphs'!C46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Graphs'!B47</f>
        <v>3.9111111111111105</v>
      </c>
      <c r="D18" s="1">
        <f>'Data &amp; Print Graphs'!C47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Graphs'!B48</f>
        <v>3.355555555555555</v>
      </c>
      <c r="D19" s="1">
        <f>'Data &amp; Print Graphs'!C48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Graphs'!B49</f>
        <v>2.9000000000000004</v>
      </c>
      <c r="D20" s="1">
        <f>'Data &amp; Print Graphs'!C49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Graphs'!B50</f>
        <v>2.4444444444444455</v>
      </c>
      <c r="D21" s="1">
        <f>'Data &amp; Print Graphs'!C50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Graphs'!B51</f>
        <v>1.9333333333333336</v>
      </c>
      <c r="D22" s="1">
        <f>'Data &amp; Print Graphs'!C51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Graphs'!B52</f>
        <v>1.4111111111111114</v>
      </c>
      <c r="D23" s="1">
        <f>'Data &amp; Print Graphs'!C52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Graphs'!B53</f>
        <v>0.9333333333333318</v>
      </c>
      <c r="D24" s="1">
        <f>'Data &amp; Print Graphs'!C53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Graphs'!B54</f>
        <v>0.4222222222222207</v>
      </c>
      <c r="D25" s="1">
        <f>'Data &amp; Print Graphs'!C54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Graphs'!B55</f>
        <v>-0.13333333333333464</v>
      </c>
      <c r="D26" s="1">
        <f>'Data &amp; Print Graphs'!C55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Graphs'!B56</f>
        <v>-1</v>
      </c>
      <c r="D27" s="1">
        <f>'Data &amp; Print Graphs'!C56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89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0" zoomScaleNormal="70" workbookViewId="0" topLeftCell="A1">
      <selection activeCell="L24" sqref="L24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7" t="s">
        <v>32</v>
      </c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</row>
    <row r="2" spans="1:13" ht="12.75">
      <c r="A2" s="4" t="s">
        <v>0</v>
      </c>
      <c r="B2" s="38" t="s">
        <v>26</v>
      </c>
      <c r="C2" s="21" t="s">
        <v>27</v>
      </c>
      <c r="D2" s="21" t="s">
        <v>28</v>
      </c>
      <c r="E2" s="20" t="s">
        <v>36</v>
      </c>
      <c r="F2" s="38" t="s">
        <v>37</v>
      </c>
      <c r="G2" s="38" t="s">
        <v>29</v>
      </c>
      <c r="H2" s="38" t="s">
        <v>30</v>
      </c>
      <c r="I2" s="39" t="s">
        <v>31</v>
      </c>
      <c r="J2" s="40" t="s">
        <v>29</v>
      </c>
      <c r="K2" s="38" t="s">
        <v>38</v>
      </c>
      <c r="L2" s="38" t="s">
        <v>39</v>
      </c>
      <c r="M2" s="38" t="s">
        <v>40</v>
      </c>
    </row>
    <row r="3" spans="1:13" ht="12.75">
      <c r="A3" s="4"/>
      <c r="B3" s="21"/>
      <c r="C3" s="21"/>
      <c r="D3" s="21"/>
      <c r="E3" s="21"/>
      <c r="F3" s="21"/>
      <c r="G3" s="21"/>
      <c r="H3" s="30"/>
      <c r="I3" s="22"/>
      <c r="J3" s="31"/>
      <c r="K3" s="22"/>
      <c r="L3" s="22"/>
      <c r="M3" s="22"/>
    </row>
    <row r="4" spans="1:13" ht="12.75">
      <c r="A4" s="4"/>
      <c r="B4" s="21"/>
      <c r="C4" s="21"/>
      <c r="D4" s="21"/>
      <c r="E4" s="21"/>
      <c r="F4" s="21"/>
      <c r="G4" s="21"/>
      <c r="H4" s="30"/>
      <c r="I4" s="22"/>
      <c r="J4" s="31"/>
      <c r="K4" s="22"/>
      <c r="L4" s="22"/>
      <c r="M4" s="22"/>
    </row>
    <row r="5" spans="1:13" ht="12.75">
      <c r="A5" s="4" t="s">
        <v>1</v>
      </c>
      <c r="B5" s="30">
        <v>-0.01</v>
      </c>
      <c r="C5" s="30">
        <v>-0.01</v>
      </c>
      <c r="D5" s="30">
        <v>-0.01</v>
      </c>
      <c r="E5" s="22">
        <v>-0.01</v>
      </c>
      <c r="F5" s="30">
        <v>-0.01</v>
      </c>
      <c r="G5" s="22">
        <v>-0.01</v>
      </c>
      <c r="H5" s="32">
        <v>-0.01</v>
      </c>
      <c r="I5" s="21">
        <v>-0.01</v>
      </c>
      <c r="J5" s="35">
        <v>-0.01</v>
      </c>
      <c r="K5" s="21">
        <v>-0.01</v>
      </c>
      <c r="L5" s="21">
        <v>-0.01</v>
      </c>
      <c r="M5" s="21">
        <v>0.01</v>
      </c>
    </row>
    <row r="6" spans="1:13" ht="12.75">
      <c r="A6" s="3">
        <v>1</v>
      </c>
      <c r="B6" s="21">
        <v>0</v>
      </c>
      <c r="C6" s="21">
        <v>-0.01</v>
      </c>
      <c r="D6" s="21">
        <v>-0.01</v>
      </c>
      <c r="E6" s="21">
        <v>-0.01</v>
      </c>
      <c r="F6" s="21">
        <v>-0.01</v>
      </c>
      <c r="G6" s="21">
        <v>-0.01</v>
      </c>
      <c r="H6" s="32">
        <v>-0.01</v>
      </c>
      <c r="I6" s="21">
        <v>-0.01</v>
      </c>
      <c r="J6" s="35">
        <v>-0.01</v>
      </c>
      <c r="K6" s="21">
        <v>0</v>
      </c>
      <c r="L6" s="21">
        <v>-0.01</v>
      </c>
      <c r="M6" s="21">
        <v>0.03</v>
      </c>
    </row>
    <row r="7" spans="1:13" ht="12.75">
      <c r="A7" s="3">
        <f>A6+1</f>
        <v>2</v>
      </c>
      <c r="B7" s="21">
        <v>0</v>
      </c>
      <c r="C7" s="21">
        <v>-0.01</v>
      </c>
      <c r="D7" s="21">
        <v>-0.01</v>
      </c>
      <c r="E7" s="21">
        <v>-0.01</v>
      </c>
      <c r="F7" s="21">
        <v>-0.01</v>
      </c>
      <c r="G7" s="21">
        <v>-0.01</v>
      </c>
      <c r="H7" s="32">
        <v>-0.01</v>
      </c>
      <c r="I7" s="21">
        <v>0</v>
      </c>
      <c r="J7" s="35">
        <v>-0.01</v>
      </c>
      <c r="K7" s="21">
        <v>0.01</v>
      </c>
      <c r="L7" s="21">
        <v>0</v>
      </c>
      <c r="M7" s="21">
        <v>0.06</v>
      </c>
    </row>
    <row r="8" spans="1:13" ht="13.5" thickBot="1">
      <c r="A8" s="24">
        <f aca="true" t="shared" si="0" ref="A8:A27">A7+1</f>
        <v>3</v>
      </c>
      <c r="B8" s="25">
        <v>0</v>
      </c>
      <c r="C8" s="25">
        <v>-0.01</v>
      </c>
      <c r="D8" s="25">
        <v>-0.01</v>
      </c>
      <c r="E8" s="25">
        <v>0</v>
      </c>
      <c r="F8" s="25">
        <v>-0.01</v>
      </c>
      <c r="G8" s="25">
        <v>0</v>
      </c>
      <c r="H8" s="33">
        <v>0.01</v>
      </c>
      <c r="I8" s="25">
        <v>0.02</v>
      </c>
      <c r="J8" s="36">
        <v>0</v>
      </c>
      <c r="K8" s="25">
        <v>0.05</v>
      </c>
      <c r="L8" s="25">
        <v>0.02</v>
      </c>
      <c r="M8" s="25">
        <v>0.13</v>
      </c>
    </row>
    <row r="9" spans="1:13" ht="12.75">
      <c r="A9" s="3">
        <f t="shared" si="0"/>
        <v>4</v>
      </c>
      <c r="B9" s="21">
        <v>0</v>
      </c>
      <c r="C9" s="21">
        <v>-0.01</v>
      </c>
      <c r="D9" s="21">
        <v>-0.01</v>
      </c>
      <c r="E9" s="21">
        <v>0</v>
      </c>
      <c r="F9" s="21">
        <v>0</v>
      </c>
      <c r="G9" s="21">
        <v>0.01</v>
      </c>
      <c r="H9" s="32">
        <v>0.03</v>
      </c>
      <c r="I9" s="21">
        <v>0.06</v>
      </c>
      <c r="J9" s="35">
        <v>0.01</v>
      </c>
      <c r="K9" s="21">
        <v>0.09</v>
      </c>
      <c r="L9" s="21">
        <v>0.06</v>
      </c>
      <c r="M9" s="21">
        <v>0.21</v>
      </c>
    </row>
    <row r="10" spans="1:13" ht="12.75">
      <c r="A10" s="3">
        <f t="shared" si="0"/>
        <v>5</v>
      </c>
      <c r="B10" s="21">
        <v>0</v>
      </c>
      <c r="C10" s="21">
        <v>0</v>
      </c>
      <c r="D10" s="21">
        <v>0.01</v>
      </c>
      <c r="E10" s="21">
        <v>0.02</v>
      </c>
      <c r="F10" s="21">
        <v>0.02</v>
      </c>
      <c r="G10" s="21">
        <v>0.05</v>
      </c>
      <c r="H10" s="32">
        <v>0.08</v>
      </c>
      <c r="I10" s="21">
        <v>0.11</v>
      </c>
      <c r="J10" s="35">
        <v>0.04</v>
      </c>
      <c r="K10" s="21">
        <v>0.17</v>
      </c>
      <c r="L10" s="21">
        <v>0.13</v>
      </c>
      <c r="M10" s="21">
        <v>0.33</v>
      </c>
    </row>
    <row r="11" spans="1:13" ht="13.5" thickBot="1">
      <c r="A11" s="24">
        <f t="shared" si="0"/>
        <v>6</v>
      </c>
      <c r="B11" s="25">
        <v>0</v>
      </c>
      <c r="C11" s="25">
        <v>0.02</v>
      </c>
      <c r="D11" s="25">
        <v>0.04</v>
      </c>
      <c r="E11" s="25">
        <v>0.06</v>
      </c>
      <c r="F11" s="25">
        <v>0.07</v>
      </c>
      <c r="G11" s="25">
        <v>0.12</v>
      </c>
      <c r="H11" s="33">
        <v>0.16</v>
      </c>
      <c r="I11" s="25">
        <v>0.19</v>
      </c>
      <c r="J11" s="36">
        <v>0.1</v>
      </c>
      <c r="K11" s="25">
        <v>0.29</v>
      </c>
      <c r="L11" s="25">
        <v>0.24</v>
      </c>
      <c r="M11" s="25">
        <v>0.49</v>
      </c>
    </row>
    <row r="12" spans="1:13" ht="12.75">
      <c r="A12" s="3">
        <f t="shared" si="0"/>
        <v>7</v>
      </c>
      <c r="B12" s="21">
        <v>0.02</v>
      </c>
      <c r="C12" s="21">
        <v>0.06</v>
      </c>
      <c r="D12" s="21">
        <v>0.1</v>
      </c>
      <c r="E12" s="21">
        <v>0.13</v>
      </c>
      <c r="F12" s="21">
        <v>0.14</v>
      </c>
      <c r="G12" s="21">
        <v>0.2</v>
      </c>
      <c r="H12" s="32">
        <v>0.24</v>
      </c>
      <c r="I12" s="21">
        <v>0.29</v>
      </c>
      <c r="J12" s="35">
        <v>0.18</v>
      </c>
      <c r="K12" s="21">
        <v>0.39</v>
      </c>
      <c r="L12" s="21">
        <v>0.35</v>
      </c>
      <c r="M12" s="21">
        <v>0.65</v>
      </c>
    </row>
    <row r="13" spans="1:13" ht="12.75">
      <c r="A13" s="3">
        <f t="shared" si="0"/>
        <v>8</v>
      </c>
      <c r="B13" s="21">
        <v>0.08</v>
      </c>
      <c r="C13" s="21">
        <v>0.14</v>
      </c>
      <c r="D13" s="21">
        <v>0.2</v>
      </c>
      <c r="E13" s="21">
        <v>0.23</v>
      </c>
      <c r="F13" s="21">
        <v>0.23</v>
      </c>
      <c r="G13" s="21">
        <v>0.31</v>
      </c>
      <c r="H13" s="32">
        <v>0.33</v>
      </c>
      <c r="I13" s="21">
        <v>0.37</v>
      </c>
      <c r="J13" s="35">
        <v>0.28</v>
      </c>
      <c r="K13" s="21">
        <v>0.5</v>
      </c>
      <c r="L13" s="21">
        <v>0.48</v>
      </c>
      <c r="M13" s="21">
        <v>0.84</v>
      </c>
    </row>
    <row r="14" spans="1:13" ht="13.5" thickBot="1">
      <c r="A14" s="24">
        <f t="shared" si="0"/>
        <v>9</v>
      </c>
      <c r="B14" s="25">
        <v>0.2</v>
      </c>
      <c r="C14" s="25">
        <v>0.28</v>
      </c>
      <c r="D14" s="25">
        <v>0.32</v>
      </c>
      <c r="E14" s="25">
        <v>0.33</v>
      </c>
      <c r="F14" s="25">
        <v>0.34</v>
      </c>
      <c r="G14" s="25">
        <v>0.41</v>
      </c>
      <c r="H14" s="33">
        <v>0.42</v>
      </c>
      <c r="I14" s="25">
        <v>0.45</v>
      </c>
      <c r="J14" s="36">
        <v>0.38</v>
      </c>
      <c r="K14" s="25">
        <v>0.63</v>
      </c>
      <c r="L14" s="25">
        <v>0.63</v>
      </c>
      <c r="M14" s="25">
        <v>1</v>
      </c>
    </row>
    <row r="15" spans="1:13" ht="12.75">
      <c r="A15" s="3">
        <f t="shared" si="0"/>
        <v>10</v>
      </c>
      <c r="B15" s="21">
        <v>0.43</v>
      </c>
      <c r="C15" s="21">
        <v>0.47</v>
      </c>
      <c r="D15" s="21">
        <v>0.47</v>
      </c>
      <c r="E15" s="21">
        <v>0.47</v>
      </c>
      <c r="F15" s="21">
        <v>0.47</v>
      </c>
      <c r="G15" s="21">
        <v>0.51</v>
      </c>
      <c r="H15" s="32">
        <v>0.51</v>
      </c>
      <c r="I15" s="21">
        <v>0.53</v>
      </c>
      <c r="J15" s="35">
        <v>0.49</v>
      </c>
      <c r="K15" s="21">
        <v>0.8</v>
      </c>
      <c r="L15" s="21">
        <v>0.81</v>
      </c>
      <c r="M15" s="21">
        <v>1.15</v>
      </c>
    </row>
    <row r="16" spans="1:13" ht="13.5" thickBot="1">
      <c r="A16" s="26" t="s">
        <v>7</v>
      </c>
      <c r="B16" s="25">
        <v>0.76</v>
      </c>
      <c r="C16" s="25">
        <v>0.72</v>
      </c>
      <c r="D16" s="25">
        <v>0.67</v>
      </c>
      <c r="E16" s="25">
        <v>0.63</v>
      </c>
      <c r="F16" s="25">
        <v>0.62</v>
      </c>
      <c r="G16" s="25">
        <v>0.66</v>
      </c>
      <c r="H16" s="33">
        <v>0.63</v>
      </c>
      <c r="I16" s="25">
        <v>0.64</v>
      </c>
      <c r="J16" s="36">
        <v>0.62</v>
      </c>
      <c r="K16" s="25">
        <v>0.94</v>
      </c>
      <c r="L16" s="25">
        <v>0.99</v>
      </c>
      <c r="M16" s="25">
        <v>1.34</v>
      </c>
    </row>
    <row r="17" spans="1:13" ht="12.75">
      <c r="A17" s="4" t="s">
        <v>8</v>
      </c>
      <c r="B17" s="21">
        <v>0.89</v>
      </c>
      <c r="C17" s="21">
        <v>0.8</v>
      </c>
      <c r="D17" s="21">
        <v>0.75</v>
      </c>
      <c r="E17" s="21">
        <v>0.7</v>
      </c>
      <c r="F17" s="21">
        <v>0.68</v>
      </c>
      <c r="G17" s="21">
        <v>0.7</v>
      </c>
      <c r="H17" s="32">
        <v>0.68</v>
      </c>
      <c r="I17" s="21">
        <v>0.67</v>
      </c>
      <c r="J17" s="35">
        <v>0.68</v>
      </c>
      <c r="K17" s="21">
        <v>1</v>
      </c>
      <c r="L17" s="21">
        <v>1.04</v>
      </c>
      <c r="M17" s="21">
        <v>1.43</v>
      </c>
    </row>
    <row r="18" spans="1:13" ht="13.5" thickBot="1">
      <c r="A18" s="24">
        <v>12</v>
      </c>
      <c r="B18" s="25">
        <v>1.16</v>
      </c>
      <c r="C18" s="25">
        <v>1</v>
      </c>
      <c r="D18" s="25">
        <v>0.9</v>
      </c>
      <c r="E18" s="25">
        <v>0.81</v>
      </c>
      <c r="F18" s="25">
        <v>0.8</v>
      </c>
      <c r="G18" s="25">
        <v>0.82</v>
      </c>
      <c r="H18" s="33">
        <v>0.77</v>
      </c>
      <c r="I18" s="25">
        <v>0.76</v>
      </c>
      <c r="J18" s="36">
        <v>0.79</v>
      </c>
      <c r="K18" s="25">
        <v>1.08</v>
      </c>
      <c r="L18" s="25">
        <v>1.15</v>
      </c>
      <c r="M18" s="25">
        <v>1.61</v>
      </c>
    </row>
    <row r="19" spans="1:13" ht="12.75">
      <c r="A19" s="3">
        <f t="shared" si="0"/>
        <v>13</v>
      </c>
      <c r="B19" s="21">
        <v>1.52</v>
      </c>
      <c r="C19" s="21">
        <v>1.29</v>
      </c>
      <c r="D19" s="21">
        <v>1.1</v>
      </c>
      <c r="E19" s="21">
        <v>0.97</v>
      </c>
      <c r="F19" s="21">
        <v>0.95</v>
      </c>
      <c r="G19" s="21">
        <v>0.94</v>
      </c>
      <c r="H19" s="32">
        <v>0.89</v>
      </c>
      <c r="I19" s="21">
        <v>0.87</v>
      </c>
      <c r="J19" s="35">
        <v>0.93</v>
      </c>
      <c r="K19" s="21">
        <v>1.18</v>
      </c>
      <c r="L19" s="21">
        <v>1.32</v>
      </c>
      <c r="M19" s="21">
        <v>1.79</v>
      </c>
    </row>
    <row r="20" spans="1:13" ht="12.75">
      <c r="A20" s="3">
        <f t="shared" si="0"/>
        <v>14</v>
      </c>
      <c r="B20" s="21">
        <v>1.81</v>
      </c>
      <c r="C20" s="21">
        <v>1.6</v>
      </c>
      <c r="D20" s="21">
        <v>1.35</v>
      </c>
      <c r="E20" s="21">
        <v>1.13</v>
      </c>
      <c r="F20" s="21">
        <v>1.12</v>
      </c>
      <c r="G20" s="21">
        <v>1.07</v>
      </c>
      <c r="H20" s="32">
        <v>1.01</v>
      </c>
      <c r="I20" s="21">
        <v>0.98</v>
      </c>
      <c r="J20" s="35">
        <v>1.05</v>
      </c>
      <c r="K20" s="21">
        <v>1.3</v>
      </c>
      <c r="L20" s="21">
        <v>1.55</v>
      </c>
      <c r="M20" s="21">
        <v>1.91</v>
      </c>
    </row>
    <row r="21" spans="1:13" ht="13.5" thickBot="1">
      <c r="A21" s="24">
        <f t="shared" si="0"/>
        <v>15</v>
      </c>
      <c r="B21" s="25">
        <v>1.94</v>
      </c>
      <c r="C21" s="25">
        <v>1.85</v>
      </c>
      <c r="D21" s="25">
        <v>1.61</v>
      </c>
      <c r="E21" s="25">
        <v>1.31</v>
      </c>
      <c r="F21" s="25">
        <v>1.28</v>
      </c>
      <c r="G21" s="25">
        <v>1.18</v>
      </c>
      <c r="H21" s="33">
        <v>1.1</v>
      </c>
      <c r="I21" s="25">
        <v>1.07</v>
      </c>
      <c r="J21" s="36">
        <v>1.16</v>
      </c>
      <c r="K21" s="25">
        <v>1.46</v>
      </c>
      <c r="L21" s="25">
        <v>1.75</v>
      </c>
      <c r="M21" s="25">
        <v>1.97</v>
      </c>
    </row>
    <row r="22" spans="1:13" ht="12.75">
      <c r="A22" s="3">
        <f t="shared" si="0"/>
        <v>16</v>
      </c>
      <c r="B22" s="21">
        <v>2.01</v>
      </c>
      <c r="C22" s="21">
        <v>1.97</v>
      </c>
      <c r="D22" s="21">
        <v>1.84</v>
      </c>
      <c r="E22" s="21">
        <v>1.56</v>
      </c>
      <c r="F22" s="21">
        <v>1.53</v>
      </c>
      <c r="G22" s="21">
        <v>1.31</v>
      </c>
      <c r="H22" s="32">
        <v>1.19</v>
      </c>
      <c r="I22" s="21">
        <v>1.15</v>
      </c>
      <c r="J22" s="35">
        <v>1.28</v>
      </c>
      <c r="K22" s="21">
        <v>1.69</v>
      </c>
      <c r="L22" s="21">
        <v>1.91</v>
      </c>
      <c r="M22" s="21">
        <v>2</v>
      </c>
    </row>
    <row r="23" spans="1:13" ht="12.75">
      <c r="A23" s="3">
        <f t="shared" si="0"/>
        <v>17</v>
      </c>
      <c r="B23" s="21">
        <v>2.05</v>
      </c>
      <c r="C23" s="21">
        <v>2.03</v>
      </c>
      <c r="D23" s="21">
        <v>1.96</v>
      </c>
      <c r="E23" s="21">
        <v>1.79</v>
      </c>
      <c r="F23" s="21">
        <v>1.78</v>
      </c>
      <c r="G23" s="21">
        <v>1.49</v>
      </c>
      <c r="H23" s="32">
        <v>1.27</v>
      </c>
      <c r="I23" s="21">
        <v>1.21</v>
      </c>
      <c r="J23" s="35">
        <v>1.46</v>
      </c>
      <c r="K23" s="21">
        <v>1.87</v>
      </c>
      <c r="L23" s="21">
        <v>1.98</v>
      </c>
      <c r="M23" s="21">
        <v>2.02</v>
      </c>
    </row>
    <row r="24" spans="1:13" ht="13.5" thickBot="1">
      <c r="A24" s="24">
        <f t="shared" si="0"/>
        <v>18</v>
      </c>
      <c r="B24" s="25">
        <v>2.06</v>
      </c>
      <c r="C24" s="25">
        <v>2.05</v>
      </c>
      <c r="D24" s="25">
        <v>2.01</v>
      </c>
      <c r="E24" s="25">
        <v>1.93</v>
      </c>
      <c r="F24" s="25">
        <v>1.93</v>
      </c>
      <c r="G24" s="25">
        <v>1.72</v>
      </c>
      <c r="H24" s="33">
        <v>1.37</v>
      </c>
      <c r="I24" s="25">
        <v>1.28</v>
      </c>
      <c r="J24" s="36">
        <v>1.7</v>
      </c>
      <c r="K24" s="25">
        <v>1.97</v>
      </c>
      <c r="L24" s="25">
        <v>2.01</v>
      </c>
      <c r="M24" s="25">
        <v>2.03</v>
      </c>
    </row>
    <row r="25" spans="1:13" ht="12.75">
      <c r="A25" s="3">
        <f t="shared" si="0"/>
        <v>19</v>
      </c>
      <c r="B25" s="21">
        <v>2.07</v>
      </c>
      <c r="C25" s="21">
        <v>2.06</v>
      </c>
      <c r="D25" s="21">
        <v>2.03</v>
      </c>
      <c r="E25" s="21">
        <v>1.99</v>
      </c>
      <c r="F25" s="21">
        <v>1.99</v>
      </c>
      <c r="G25" s="21">
        <v>1.86</v>
      </c>
      <c r="H25" s="32">
        <v>1.48</v>
      </c>
      <c r="I25" s="21">
        <v>1.32</v>
      </c>
      <c r="J25" s="35">
        <v>1.85</v>
      </c>
      <c r="K25" s="21">
        <v>2</v>
      </c>
      <c r="L25" s="21">
        <v>2.02</v>
      </c>
      <c r="M25" s="21">
        <v>2.03</v>
      </c>
    </row>
    <row r="26" spans="1:13" ht="12.75">
      <c r="A26" s="3">
        <f t="shared" si="0"/>
        <v>20</v>
      </c>
      <c r="B26" s="21">
        <v>2.07</v>
      </c>
      <c r="C26" s="21">
        <v>2.07</v>
      </c>
      <c r="D26" s="21">
        <v>2.05</v>
      </c>
      <c r="E26" s="21">
        <v>2.02</v>
      </c>
      <c r="F26" s="21">
        <v>2.02</v>
      </c>
      <c r="G26" s="21">
        <v>1.93</v>
      </c>
      <c r="H26" s="32">
        <v>1.59</v>
      </c>
      <c r="I26" s="21">
        <v>1.35</v>
      </c>
      <c r="J26" s="35">
        <v>1.91</v>
      </c>
      <c r="K26" s="21">
        <v>2.02</v>
      </c>
      <c r="L26" s="21">
        <v>2.03</v>
      </c>
      <c r="M26" s="21">
        <v>2.03</v>
      </c>
    </row>
    <row r="27" spans="1:13" ht="12.75">
      <c r="A27" s="3">
        <f t="shared" si="0"/>
        <v>21</v>
      </c>
      <c r="B27" s="21">
        <v>2.07</v>
      </c>
      <c r="C27" s="21">
        <v>2.07</v>
      </c>
      <c r="D27" s="21">
        <v>2.05</v>
      </c>
      <c r="E27" s="21">
        <v>2.03</v>
      </c>
      <c r="F27" s="21">
        <v>2.02</v>
      </c>
      <c r="G27" s="21">
        <v>1.97</v>
      </c>
      <c r="H27" s="32">
        <v>1.66</v>
      </c>
      <c r="I27" s="21">
        <v>1.36</v>
      </c>
      <c r="J27" s="35">
        <v>1.94</v>
      </c>
      <c r="K27" s="21">
        <v>2.02</v>
      </c>
      <c r="L27" s="21">
        <v>2.03</v>
      </c>
      <c r="M27" s="21">
        <v>2.04</v>
      </c>
    </row>
    <row r="28" spans="1:13" ht="12.75">
      <c r="A28" s="4" t="s">
        <v>2</v>
      </c>
      <c r="B28" s="23">
        <v>2.08</v>
      </c>
      <c r="C28" s="23">
        <v>2.08</v>
      </c>
      <c r="D28" s="23">
        <v>2.05</v>
      </c>
      <c r="E28" s="23">
        <v>2.03</v>
      </c>
      <c r="F28" s="23">
        <v>2.04</v>
      </c>
      <c r="G28" s="23">
        <v>1.99</v>
      </c>
      <c r="H28" s="34">
        <v>1.73</v>
      </c>
      <c r="I28" s="23">
        <v>1.41</v>
      </c>
      <c r="J28" s="37">
        <v>1.97</v>
      </c>
      <c r="K28" s="23">
        <v>2.03</v>
      </c>
      <c r="L28" s="23">
        <v>2.04</v>
      </c>
      <c r="M28" s="23">
        <v>2.04</v>
      </c>
    </row>
  </sheetData>
  <printOptions/>
  <pageMargins left="0.22" right="0.2" top="1" bottom="1" header="0.5" footer="0.5"/>
  <pageSetup fitToHeight="1" fitToWidth="1" horizontalDpi="600" verticalDpi="600" orientation="landscape" scale="89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2005-05-16T15:58:13Z</cp:lastPrinted>
  <dcterms:created xsi:type="dcterms:W3CDTF">1999-06-29T13:57:54Z</dcterms:created>
  <dcterms:modified xsi:type="dcterms:W3CDTF">2006-01-31T19:09:58Z</dcterms:modified>
  <cp:category/>
  <cp:version/>
  <cp:contentType/>
  <cp:contentStatus/>
</cp:coreProperties>
</file>