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8250" windowHeight="6045" tabRatio="543" activeTab="0"/>
  </bookViews>
  <sheets>
    <sheet name="Data &amp; Print Graphs" sheetId="1" r:id="rId1"/>
    <sheet name="Individual Plots" sheetId="2" r:id="rId2"/>
    <sheet name="Negative Graphs" sheetId="3" r:id="rId3"/>
    <sheet name="Scratch Data" sheetId="4" r:id="rId4"/>
  </sheets>
  <definedNames>
    <definedName name="_xlnm.Print_Area" localSheetId="0">'Data &amp; Print Graphs'!$A$1:$N$62</definedName>
    <definedName name="_xlnm.Print_Area" localSheetId="2">'Negative Graphs'!$A$1:$K$60</definedName>
  </definedNames>
  <calcPr fullCalcOnLoad="1"/>
</workbook>
</file>

<file path=xl/sharedStrings.xml><?xml version="1.0" encoding="utf-8"?>
<sst xmlns="http://schemas.openxmlformats.org/spreadsheetml/2006/main" count="92" uniqueCount="50">
  <si>
    <t>Step #</t>
  </si>
  <si>
    <t>none</t>
  </si>
  <si>
    <t>FB+F</t>
  </si>
  <si>
    <t>Zone</t>
  </si>
  <si>
    <t>Relative Contrast</t>
  </si>
  <si>
    <t>Average Contrast</t>
  </si>
  <si>
    <t>Average Density</t>
  </si>
  <si>
    <t>11a</t>
  </si>
  <si>
    <t>11b</t>
  </si>
  <si>
    <t>Slope</t>
  </si>
  <si>
    <t>Step Tablet Density</t>
  </si>
  <si>
    <t>Original</t>
  </si>
  <si>
    <t>Meas.</t>
  </si>
  <si>
    <t>Their</t>
  </si>
  <si>
    <t>a</t>
  </si>
  <si>
    <t>b</t>
  </si>
  <si>
    <t>Average</t>
  </si>
  <si>
    <t>Calc.</t>
  </si>
  <si>
    <t>5/31/00</t>
  </si>
  <si>
    <t>37 M Negative Density</t>
  </si>
  <si>
    <t>Avg</t>
  </si>
  <si>
    <t>Neg</t>
  </si>
  <si>
    <t>Dens.</t>
  </si>
  <si>
    <t>Neg. Density</t>
  </si>
  <si>
    <t>Print Curves #69: new Zone VI LED head</t>
  </si>
  <si>
    <t>00-99</t>
  </si>
  <si>
    <t>10-90</t>
  </si>
  <si>
    <t>20-80</t>
  </si>
  <si>
    <t>30-70</t>
  </si>
  <si>
    <t>40-60</t>
  </si>
  <si>
    <t>50-50 a</t>
  </si>
  <si>
    <t>50-50 b</t>
  </si>
  <si>
    <t>60-40</t>
  </si>
  <si>
    <t>70-30</t>
  </si>
  <si>
    <t>80-20</t>
  </si>
  <si>
    <t>90-10</t>
  </si>
  <si>
    <t>99-00</t>
  </si>
  <si>
    <t xml:space="preserve">Prints Made:  </t>
  </si>
  <si>
    <t>E-E f/11-16 25 sec</t>
  </si>
  <si>
    <t>0-50</t>
  </si>
  <si>
    <t>10-40</t>
  </si>
  <si>
    <t>20-30</t>
  </si>
  <si>
    <t>25-25</t>
  </si>
  <si>
    <t>E-E 0:25</t>
  </si>
  <si>
    <t>E-E 0:25 3 min</t>
  </si>
  <si>
    <t>30-20</t>
  </si>
  <si>
    <t>40-10</t>
  </si>
  <si>
    <t>50-0</t>
  </si>
  <si>
    <t>January 27, 2006 by Richard Newman (new LED Head)</t>
  </si>
  <si>
    <t>February 2, 2006 by Paul Wainwright (legacy head)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</si>
</sst>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.5"/>
      <name val="Arial"/>
      <family val="0"/>
    </font>
    <font>
      <sz val="11.75"/>
      <name val="Arial"/>
      <family val="0"/>
    </font>
    <font>
      <sz val="17.25"/>
      <name val="Arial"/>
      <family val="0"/>
    </font>
    <font>
      <sz val="15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9" fontId="0" fillId="0" borderId="6" xfId="0" applyNumberFormat="1" applyBorder="1" applyAlignment="1">
      <alignment/>
    </xf>
    <xf numFmtId="2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>
        <c:manualLayout>
          <c:xMode val="factor"/>
          <c:yMode val="factor"/>
          <c:x val="-0.0282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25"/>
          <c:w val="0.763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Graphs'!$E$95</c:f>
              <c:strCache>
                <c:ptCount val="1"/>
                <c:pt idx="0">
                  <c:v>20-80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Graphs'!$F$95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Graphs'!$G$95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Graphs'!$H$95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Graphs'!$I$95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Graphs'!$J$95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61185453"/>
        <c:axId val="13798166"/>
      </c:scatterChart>
      <c:valAx>
        <c:axId val="6118545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798166"/>
        <c:crossesAt val="-0.1"/>
        <c:crossBetween val="midCat"/>
        <c:dispUnits/>
        <c:majorUnit val="1"/>
        <c:minorUnit val="0.2"/>
      </c:valAx>
      <c:valAx>
        <c:axId val="13798166"/>
        <c:scaling>
          <c:orientation val="minMax"/>
          <c:max val="2.4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Density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185453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765"/>
          <c:w val="0.1615"/>
          <c:h val="0.3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Graphs'!$E$95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Graphs'!$F$95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Graphs'!$G$95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Graphs'!$H$95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Graphs'!$I$95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Graphs'!$J$95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26788119"/>
        <c:axId val="39766480"/>
      </c:scatterChart>
      <c:valAx>
        <c:axId val="2678811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9766480"/>
        <c:crosses val="autoZero"/>
        <c:crossBetween val="midCat"/>
        <c:dispUnits/>
        <c:majorUnit val="5"/>
        <c:minorUnit val="1"/>
      </c:valAx>
      <c:valAx>
        <c:axId val="39766480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6788119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22354001"/>
        <c:axId val="66968282"/>
      </c:scatterChart>
      <c:valAx>
        <c:axId val="2235400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66968282"/>
        <c:crossesAt val="0"/>
        <c:crossBetween val="midCat"/>
        <c:dispUnits/>
        <c:majorUnit val="1"/>
        <c:minorUnit val="0.2"/>
      </c:valAx>
      <c:valAx>
        <c:axId val="66968282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2354001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Graphs'!$E$95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65843627"/>
        <c:axId val="55721732"/>
      </c:scatterChart>
      <c:valAx>
        <c:axId val="6584362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55721732"/>
        <c:crossesAt val="0"/>
        <c:crossBetween val="midCat"/>
        <c:dispUnits/>
        <c:majorUnit val="1"/>
        <c:minorUnit val="0.2"/>
      </c:valAx>
      <c:valAx>
        <c:axId val="55721732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65843627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Graphs'!$F$95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31733541"/>
        <c:axId val="17166414"/>
      </c:scatterChart>
      <c:valAx>
        <c:axId val="3173354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7166414"/>
        <c:crossesAt val="0"/>
        <c:crossBetween val="midCat"/>
        <c:dispUnits/>
        <c:majorUnit val="1"/>
        <c:minorUnit val="0.2"/>
      </c:valAx>
      <c:valAx>
        <c:axId val="17166414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31733541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Graphs'!$G$95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20279999"/>
        <c:axId val="48302264"/>
      </c:scatterChart>
      <c:valAx>
        <c:axId val="2027999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48302264"/>
        <c:crossesAt val="0"/>
        <c:crossBetween val="midCat"/>
        <c:dispUnits/>
        <c:majorUnit val="1"/>
        <c:minorUnit val="0.2"/>
      </c:valAx>
      <c:valAx>
        <c:axId val="48302264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0279999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Graphs'!$H$95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32067193"/>
        <c:axId val="20169282"/>
      </c:scatterChart>
      <c:valAx>
        <c:axId val="3206719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0169282"/>
        <c:crossesAt val="0"/>
        <c:crossBetween val="midCat"/>
        <c:dispUnits/>
        <c:majorUnit val="1"/>
        <c:minorUnit val="0.2"/>
      </c:valAx>
      <c:valAx>
        <c:axId val="20169282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32067193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Graphs'!$I$95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47305811"/>
        <c:axId val="23099116"/>
      </c:scatterChart>
      <c:valAx>
        <c:axId val="4730581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3099116"/>
        <c:crossesAt val="0"/>
        <c:crossBetween val="midCat"/>
        <c:dispUnits/>
        <c:majorUnit val="1"/>
        <c:minorUnit val="0.2"/>
      </c:valAx>
      <c:valAx>
        <c:axId val="23099116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7305811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Graphs'!$J$95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6565453"/>
        <c:axId val="59089078"/>
      </c:scatterChart>
      <c:valAx>
        <c:axId val="656545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59089078"/>
        <c:crossesAt val="0"/>
        <c:crossBetween val="midCat"/>
        <c:dispUnits/>
        <c:majorUnit val="1"/>
        <c:minorUnit val="0.2"/>
      </c:valAx>
      <c:valAx>
        <c:axId val="59089078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6565453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Graphs'!$E$95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Graphs'!$F$95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Graphs'!$G$95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Graphs'!$H$95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Graphs'!$I$95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Graphs'!$J$95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62039655"/>
        <c:axId val="21485984"/>
      </c:scatterChart>
      <c:valAx>
        <c:axId val="6203965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1485984"/>
        <c:crossesAt val="0"/>
        <c:crossBetween val="midCat"/>
        <c:dispUnits/>
        <c:majorUnit val="1"/>
        <c:minorUnit val="0.2"/>
      </c:valAx>
      <c:valAx>
        <c:axId val="21485984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62039655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Graphs'!$M$96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Graphs'!$M$100:$M$118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axId val="59156129"/>
        <c:axId val="62643114"/>
      </c:scatterChart>
      <c:valAx>
        <c:axId val="5915612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2643114"/>
        <c:crossesAt val="-0.1"/>
        <c:crossBetween val="midCat"/>
        <c:dispUnits/>
        <c:majorUnit val="1"/>
        <c:minorUnit val="0.2"/>
      </c:valAx>
      <c:valAx>
        <c:axId val="62643114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915612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>
        <c:manualLayout>
          <c:xMode val="factor"/>
          <c:yMode val="factor"/>
          <c:x val="-0.03075"/>
          <c:y val="0.1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7525"/>
          <c:w val="0.7705"/>
          <c:h val="0.6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&amp; Print Graphs'!$M$96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Graphs'!$M$100:$M$118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Graphs'!$N$96</c:f>
              <c:strCache>
                <c:ptCount val="1"/>
                <c:pt idx="0">
                  <c:v>20-80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Graphs'!$N$100:$N$118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&amp; Print Graphs'!$O$96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Graphs'!$O$100:$O$118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&amp; Print Graphs'!$P$96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Graphs'!$P$100:$P$118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&amp; Print Graphs'!$Q$96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Graphs'!$Q$100:$Q$118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&amp; Print Graphs'!$R$96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Graphs'!$R$100:$R$118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&amp; Print Graphs'!$S$96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Graphs'!$S$100:$S$118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57074631"/>
        <c:axId val="43909632"/>
      </c:scatterChart>
      <c:valAx>
        <c:axId val="5707463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09632"/>
        <c:crossesAt val="0"/>
        <c:crossBetween val="midCat"/>
        <c:dispUnits/>
        <c:majorUnit val="1"/>
        <c:minorUnit val="0.2"/>
      </c:valAx>
      <c:valAx>
        <c:axId val="439096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Change in density per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07463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2145"/>
          <c:w val="0.16125"/>
          <c:h val="0.42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'Data &amp; Print Graphs'!$N$96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Graphs'!$N$100:$N$118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axId val="26917115"/>
        <c:axId val="40927444"/>
      </c:scatterChart>
      <c:valAx>
        <c:axId val="2691711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40927444"/>
        <c:crossesAt val="-0.1"/>
        <c:crossBetween val="midCat"/>
        <c:dispUnits/>
        <c:majorUnit val="1"/>
        <c:minorUnit val="0.2"/>
      </c:valAx>
      <c:valAx>
        <c:axId val="40927444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2691711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&amp; Print Graphs'!$O$96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Graphs'!$O$100:$O$118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axId val="32802677"/>
        <c:axId val="26788638"/>
      </c:scatterChart>
      <c:valAx>
        <c:axId val="3280267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6788638"/>
        <c:crossesAt val="-0.1"/>
        <c:crossBetween val="midCat"/>
        <c:dispUnits/>
        <c:majorUnit val="1"/>
        <c:minorUnit val="0.2"/>
      </c:valAx>
      <c:valAx>
        <c:axId val="26788638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280267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'Data &amp; Print Graphs'!$P$96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Graphs'!$P$100:$P$118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axId val="39771151"/>
        <c:axId val="22396040"/>
      </c:scatterChart>
      <c:valAx>
        <c:axId val="3977115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2396040"/>
        <c:crossesAt val="-0.1"/>
        <c:crossBetween val="midCat"/>
        <c:dispUnits/>
        <c:majorUnit val="1"/>
        <c:minorUnit val="0.2"/>
      </c:valAx>
      <c:valAx>
        <c:axId val="22396040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977115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'Data &amp; Print Graphs'!$Q$96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Graphs'!$Q$100:$Q$118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axId val="237769"/>
        <c:axId val="2139922"/>
      </c:scatterChart>
      <c:valAx>
        <c:axId val="23776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139922"/>
        <c:crossesAt val="-0.1"/>
        <c:crossBetween val="midCat"/>
        <c:dispUnits/>
        <c:majorUnit val="1"/>
        <c:minorUnit val="0.2"/>
      </c:valAx>
      <c:valAx>
        <c:axId val="2139922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23776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'Data &amp; Print Graphs'!$R$96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Graphs'!$R$100:$R$118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axId val="19259299"/>
        <c:axId val="39115964"/>
      </c:scatterChart>
      <c:valAx>
        <c:axId val="1925929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39115964"/>
        <c:crossesAt val="-0.1"/>
        <c:crossBetween val="midCat"/>
        <c:dispUnits/>
        <c:majorUnit val="1"/>
        <c:minorUnit val="0.2"/>
      </c:valAx>
      <c:valAx>
        <c:axId val="39115964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925929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'Data &amp; Print Graphs'!$S$96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Graphs'!$S$100:$S$118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16499357"/>
        <c:axId val="14276486"/>
      </c:scatterChart>
      <c:valAx>
        <c:axId val="1649935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4276486"/>
        <c:crossesAt val="-0.1"/>
        <c:crossBetween val="midCat"/>
        <c:dispUnits/>
        <c:majorUnit val="1"/>
        <c:minorUnit val="0.2"/>
      </c:valAx>
      <c:valAx>
        <c:axId val="14276486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649935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Graphs'!$M$96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Graphs'!$M$100:$M$118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Graphs'!$N$96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Graphs'!$N$100:$N$118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&amp; Print Graphs'!$O$96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Graphs'!$O$100:$O$118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&amp; Print Graphs'!$P$96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Graphs'!$P$100:$P$118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&amp; Print Graphs'!$Q$96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Graphs'!$Q$100:$Q$118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&amp; Print Graphs'!$R$96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Graphs'!$R$100:$R$118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&amp; Print Graphs'!$S$96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Graphs'!$S$100:$S$118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61379511"/>
        <c:axId val="15544688"/>
      </c:scatterChart>
      <c:valAx>
        <c:axId val="6137951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5544688"/>
        <c:crossesAt val="-0.1"/>
        <c:crossBetween val="midCat"/>
        <c:dispUnits/>
        <c:majorUnit val="1"/>
        <c:minorUnit val="0.2"/>
      </c:valAx>
      <c:valAx>
        <c:axId val="15544688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6137951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'Negative Graphs'!$D$2</c:f>
              <c:strCache>
                <c:ptCount val="1"/>
                <c:pt idx="0">
                  <c:v>Neg. Density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'Negative Graphs'!$L$1</c:f>
              <c:strCache>
                <c:ptCount val="1"/>
                <c:pt idx="0">
                  <c:v>Average Density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Graphs'!$L$5:$L$26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5684465"/>
        <c:axId val="51160186"/>
      </c:scatterChart>
      <c:valAx>
        <c:axId val="568446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51160186"/>
        <c:crosses val="autoZero"/>
        <c:crossBetween val="midCat"/>
        <c:dispUnits/>
        <c:majorUnit val="5"/>
        <c:minorUnit val="1"/>
      </c:valAx>
      <c:valAx>
        <c:axId val="51160186"/>
        <c:scaling>
          <c:orientation val="minMax"/>
          <c:max val="2.4"/>
          <c:min val="0"/>
        </c:scaling>
        <c:axPos val="l"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684465"/>
        <c:crosses val="autoZero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'Negative Graphs'!$M$1</c:f>
              <c:strCache>
                <c:ptCount val="1"/>
                <c:pt idx="0">
                  <c:v>Relative Contrast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'Negative Graphs'!$C$6:$C$24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'Negative Graphs'!$M$6:$M$24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'Negative Graphs'!$N$1</c:f>
              <c:strCache>
                <c:ptCount val="1"/>
                <c:pt idx="0">
                  <c:v>Average Contrast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'Negative Graphs'!$C$5:$C$25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'Negative Graphs'!$N$5:$N$25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7788491"/>
        <c:axId val="50334372"/>
      </c:scatterChart>
      <c:valAx>
        <c:axId val="57788491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50334372"/>
        <c:crosses val="autoZero"/>
        <c:crossBetween val="midCat"/>
        <c:dispUnits/>
        <c:majorUnit val="5"/>
        <c:minorUnit val="1"/>
      </c:valAx>
      <c:valAx>
        <c:axId val="50334372"/>
        <c:scaling>
          <c:orientation val="minMax"/>
          <c:max val="0.3"/>
        </c:scaling>
        <c:axPos val="l"/>
        <c:delete val="0"/>
        <c:numFmt formatCode="0.0" sourceLinked="0"/>
        <c:majorTickMark val="cross"/>
        <c:minorTickMark val="cross"/>
        <c:tickLblPos val="nextTo"/>
        <c:spPr>
          <a:ln w="12700">
            <a:solidFill/>
          </a:ln>
        </c:spPr>
        <c:crossAx val="57788491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Detail view of Threshold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'Negative Graphs'!$C$18:$C$27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'Negative Graphs'!$D$18:$D$27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0356165"/>
        <c:axId val="50552302"/>
      </c:scatterChart>
      <c:valAx>
        <c:axId val="50356165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0552302"/>
        <c:crossesAt val="0"/>
        <c:crossBetween val="midCat"/>
        <c:dispUnits/>
        <c:majorUnit val="1"/>
        <c:minorUnit val="0.2"/>
      </c:valAx>
      <c:valAx>
        <c:axId val="50552302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0356165"/>
        <c:crossesAt val="-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59642369"/>
        <c:axId val="67019274"/>
      </c:scatterChart>
      <c:valAx>
        <c:axId val="5964236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7019274"/>
        <c:crosses val="autoZero"/>
        <c:crossBetween val="midCat"/>
        <c:dispUnits/>
        <c:majorUnit val="5"/>
        <c:minorUnit val="1"/>
      </c:valAx>
      <c:valAx>
        <c:axId val="67019274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9642369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Graphs'!$E$95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66302555"/>
        <c:axId val="59852084"/>
      </c:scatterChart>
      <c:valAx>
        <c:axId val="6630255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9852084"/>
        <c:crosses val="autoZero"/>
        <c:crossBetween val="midCat"/>
        <c:dispUnits/>
        <c:majorUnit val="5"/>
        <c:minorUnit val="1"/>
      </c:valAx>
      <c:valAx>
        <c:axId val="59852084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6302555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Graphs'!$F$95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1797845"/>
        <c:axId val="16180606"/>
      </c:scatterChart>
      <c:valAx>
        <c:axId val="179784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6180606"/>
        <c:crosses val="autoZero"/>
        <c:crossBetween val="midCat"/>
        <c:dispUnits/>
        <c:majorUnit val="5"/>
        <c:minorUnit val="1"/>
      </c:valAx>
      <c:valAx>
        <c:axId val="16180606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797845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Graphs'!$G$95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11407727"/>
        <c:axId val="35560680"/>
      </c:scatterChart>
      <c:valAx>
        <c:axId val="1140772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5560680"/>
        <c:crosses val="autoZero"/>
        <c:crossBetween val="midCat"/>
        <c:dispUnits/>
        <c:majorUnit val="5"/>
        <c:minorUnit val="1"/>
      </c:valAx>
      <c:valAx>
        <c:axId val="35560680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1407727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Graphs'!$H$95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51610665"/>
        <c:axId val="61842802"/>
      </c:scatterChart>
      <c:valAx>
        <c:axId val="5161066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1842802"/>
        <c:crosses val="autoZero"/>
        <c:crossBetween val="midCat"/>
        <c:dispUnits/>
        <c:majorUnit val="5"/>
        <c:minorUnit val="1"/>
      </c:valAx>
      <c:valAx>
        <c:axId val="61842802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1610665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Graphs'!$I$95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19714307"/>
        <c:axId val="43211036"/>
      </c:scatterChart>
      <c:valAx>
        <c:axId val="1971430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3211036"/>
        <c:crosses val="autoZero"/>
        <c:crossBetween val="midCat"/>
        <c:dispUnits/>
        <c:majorUnit val="5"/>
        <c:minorUnit val="1"/>
      </c:valAx>
      <c:valAx>
        <c:axId val="43211036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9714307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Graphs'!$J$95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53355005"/>
        <c:axId val="10432998"/>
      </c:scatterChart>
      <c:valAx>
        <c:axId val="5335500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0432998"/>
        <c:crosses val="autoZero"/>
        <c:crossBetween val="midCat"/>
        <c:dispUnits/>
        <c:majorUnit val="5"/>
        <c:minorUnit val="1"/>
      </c:valAx>
      <c:valAx>
        <c:axId val="10432998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3355005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Relationship Id="rId22" Type="http://schemas.openxmlformats.org/officeDocument/2006/relationships/chart" Target="/xl/charts/chart24.xml" /><Relationship Id="rId23" Type="http://schemas.openxmlformats.org/officeDocument/2006/relationships/chart" Target="/xl/charts/chart25.xml" /><Relationship Id="rId24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0</xdr:rowOff>
    </xdr:from>
    <xdr:to>
      <xdr:col>13</xdr:col>
      <xdr:colOff>647700</xdr:colOff>
      <xdr:row>32</xdr:row>
      <xdr:rowOff>152400</xdr:rowOff>
    </xdr:to>
    <xdr:graphicFrame>
      <xdr:nvGraphicFramePr>
        <xdr:cNvPr id="1" name="Chart 5"/>
        <xdr:cNvGraphicFramePr/>
      </xdr:nvGraphicFramePr>
      <xdr:xfrm>
        <a:off x="66675" y="704850"/>
        <a:ext cx="7448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38100</xdr:rowOff>
    </xdr:from>
    <xdr:to>
      <xdr:col>13</xdr:col>
      <xdr:colOff>628650</xdr:colOff>
      <xdr:row>60</xdr:row>
      <xdr:rowOff>114300</xdr:rowOff>
    </xdr:to>
    <xdr:graphicFrame>
      <xdr:nvGraphicFramePr>
        <xdr:cNvPr id="2" name="Chart 6"/>
        <xdr:cNvGraphicFramePr/>
      </xdr:nvGraphicFramePr>
      <xdr:xfrm>
        <a:off x="38100" y="5600700"/>
        <a:ext cx="74580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20</xdr:row>
      <xdr:rowOff>19050</xdr:rowOff>
    </xdr:to>
    <xdr:graphicFrame>
      <xdr:nvGraphicFramePr>
        <xdr:cNvPr id="9" name="Chart 9"/>
        <xdr:cNvGraphicFramePr/>
      </xdr:nvGraphicFramePr>
      <xdr:xfrm>
        <a:off x="0" y="0"/>
        <a:ext cx="43053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38100</xdr:colOff>
      <xdr:row>20</xdr:row>
      <xdr:rowOff>19050</xdr:rowOff>
    </xdr:to>
    <xdr:graphicFrame>
      <xdr:nvGraphicFramePr>
        <xdr:cNvPr id="10" name="Chart 10"/>
        <xdr:cNvGraphicFramePr/>
      </xdr:nvGraphicFramePr>
      <xdr:xfrm>
        <a:off x="4648200" y="0"/>
        <a:ext cx="430530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38100</xdr:colOff>
      <xdr:row>42</xdr:row>
      <xdr:rowOff>19050</xdr:rowOff>
    </xdr:to>
    <xdr:graphicFrame>
      <xdr:nvGraphicFramePr>
        <xdr:cNvPr id="11" name="Chart 11"/>
        <xdr:cNvGraphicFramePr/>
      </xdr:nvGraphicFramePr>
      <xdr:xfrm>
        <a:off x="0" y="3562350"/>
        <a:ext cx="430530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38100</xdr:colOff>
      <xdr:row>42</xdr:row>
      <xdr:rowOff>19050</xdr:rowOff>
    </xdr:to>
    <xdr:graphicFrame>
      <xdr:nvGraphicFramePr>
        <xdr:cNvPr id="12" name="Chart 12"/>
        <xdr:cNvGraphicFramePr/>
      </xdr:nvGraphicFramePr>
      <xdr:xfrm>
        <a:off x="4648200" y="3562350"/>
        <a:ext cx="43053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7</xdr:col>
      <xdr:colOff>38100</xdr:colOff>
      <xdr:row>63</xdr:row>
      <xdr:rowOff>19050</xdr:rowOff>
    </xdr:to>
    <xdr:graphicFrame>
      <xdr:nvGraphicFramePr>
        <xdr:cNvPr id="13" name="Chart 13"/>
        <xdr:cNvGraphicFramePr/>
      </xdr:nvGraphicFramePr>
      <xdr:xfrm>
        <a:off x="0" y="6962775"/>
        <a:ext cx="43053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15</xdr:col>
      <xdr:colOff>38100</xdr:colOff>
      <xdr:row>63</xdr:row>
      <xdr:rowOff>19050</xdr:rowOff>
    </xdr:to>
    <xdr:graphicFrame>
      <xdr:nvGraphicFramePr>
        <xdr:cNvPr id="14" name="Chart 14"/>
        <xdr:cNvGraphicFramePr/>
      </xdr:nvGraphicFramePr>
      <xdr:xfrm>
        <a:off x="4648200" y="6962775"/>
        <a:ext cx="43053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38100</xdr:colOff>
      <xdr:row>85</xdr:row>
      <xdr:rowOff>19050</xdr:rowOff>
    </xdr:to>
    <xdr:graphicFrame>
      <xdr:nvGraphicFramePr>
        <xdr:cNvPr id="15" name="Chart 18"/>
        <xdr:cNvGraphicFramePr/>
      </xdr:nvGraphicFramePr>
      <xdr:xfrm>
        <a:off x="0" y="10525125"/>
        <a:ext cx="43053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15</xdr:col>
      <xdr:colOff>38100</xdr:colOff>
      <xdr:row>85</xdr:row>
      <xdr:rowOff>19050</xdr:rowOff>
    </xdr:to>
    <xdr:graphicFrame>
      <xdr:nvGraphicFramePr>
        <xdr:cNvPr id="16" name="Chart 19"/>
        <xdr:cNvGraphicFramePr/>
      </xdr:nvGraphicFramePr>
      <xdr:xfrm>
        <a:off x="4648200" y="10525125"/>
        <a:ext cx="4305300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86</xdr:row>
      <xdr:rowOff>0</xdr:rowOff>
    </xdr:from>
    <xdr:to>
      <xdr:col>7</xdr:col>
      <xdr:colOff>38100</xdr:colOff>
      <xdr:row>106</xdr:row>
      <xdr:rowOff>0</xdr:rowOff>
    </xdr:to>
    <xdr:graphicFrame>
      <xdr:nvGraphicFramePr>
        <xdr:cNvPr id="17" name="Chart 20"/>
        <xdr:cNvGraphicFramePr/>
      </xdr:nvGraphicFramePr>
      <xdr:xfrm>
        <a:off x="19050" y="13925550"/>
        <a:ext cx="42862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86</xdr:row>
      <xdr:rowOff>0</xdr:rowOff>
    </xdr:from>
    <xdr:to>
      <xdr:col>15</xdr:col>
      <xdr:colOff>38100</xdr:colOff>
      <xdr:row>106</xdr:row>
      <xdr:rowOff>0</xdr:rowOff>
    </xdr:to>
    <xdr:graphicFrame>
      <xdr:nvGraphicFramePr>
        <xdr:cNvPr id="18" name="Chart 21"/>
        <xdr:cNvGraphicFramePr/>
      </xdr:nvGraphicFramePr>
      <xdr:xfrm>
        <a:off x="4667250" y="13925550"/>
        <a:ext cx="428625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108</xdr:row>
      <xdr:rowOff>0</xdr:rowOff>
    </xdr:from>
    <xdr:to>
      <xdr:col>7</xdr:col>
      <xdr:colOff>38100</xdr:colOff>
      <xdr:row>128</xdr:row>
      <xdr:rowOff>0</xdr:rowOff>
    </xdr:to>
    <xdr:graphicFrame>
      <xdr:nvGraphicFramePr>
        <xdr:cNvPr id="19" name="Chart 22"/>
        <xdr:cNvGraphicFramePr/>
      </xdr:nvGraphicFramePr>
      <xdr:xfrm>
        <a:off x="19050" y="17487900"/>
        <a:ext cx="4286250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108</xdr:row>
      <xdr:rowOff>0</xdr:rowOff>
    </xdr:from>
    <xdr:to>
      <xdr:col>15</xdr:col>
      <xdr:colOff>38100</xdr:colOff>
      <xdr:row>127</xdr:row>
      <xdr:rowOff>152400</xdr:rowOff>
    </xdr:to>
    <xdr:graphicFrame>
      <xdr:nvGraphicFramePr>
        <xdr:cNvPr id="20" name="Chart 23"/>
        <xdr:cNvGraphicFramePr/>
      </xdr:nvGraphicFramePr>
      <xdr:xfrm>
        <a:off x="4667250" y="17487900"/>
        <a:ext cx="42862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129</xdr:row>
      <xdr:rowOff>0</xdr:rowOff>
    </xdr:from>
    <xdr:to>
      <xdr:col>7</xdr:col>
      <xdr:colOff>38100</xdr:colOff>
      <xdr:row>149</xdr:row>
      <xdr:rowOff>0</xdr:rowOff>
    </xdr:to>
    <xdr:graphicFrame>
      <xdr:nvGraphicFramePr>
        <xdr:cNvPr id="21" name="Chart 24"/>
        <xdr:cNvGraphicFramePr/>
      </xdr:nvGraphicFramePr>
      <xdr:xfrm>
        <a:off x="19050" y="20888325"/>
        <a:ext cx="42862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19050</xdr:colOff>
      <xdr:row>129</xdr:row>
      <xdr:rowOff>0</xdr:rowOff>
    </xdr:from>
    <xdr:to>
      <xdr:col>15</xdr:col>
      <xdr:colOff>38100</xdr:colOff>
      <xdr:row>148</xdr:row>
      <xdr:rowOff>152400</xdr:rowOff>
    </xdr:to>
    <xdr:graphicFrame>
      <xdr:nvGraphicFramePr>
        <xdr:cNvPr id="22" name="Chart 25"/>
        <xdr:cNvGraphicFramePr/>
      </xdr:nvGraphicFramePr>
      <xdr:xfrm>
        <a:off x="4667250" y="20888325"/>
        <a:ext cx="42862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151</xdr:row>
      <xdr:rowOff>0</xdr:rowOff>
    </xdr:from>
    <xdr:to>
      <xdr:col>7</xdr:col>
      <xdr:colOff>38100</xdr:colOff>
      <xdr:row>170</xdr:row>
      <xdr:rowOff>152400</xdr:rowOff>
    </xdr:to>
    <xdr:graphicFrame>
      <xdr:nvGraphicFramePr>
        <xdr:cNvPr id="23" name="Chart 26"/>
        <xdr:cNvGraphicFramePr/>
      </xdr:nvGraphicFramePr>
      <xdr:xfrm>
        <a:off x="19050" y="24450675"/>
        <a:ext cx="42862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151</xdr:row>
      <xdr:rowOff>0</xdr:rowOff>
    </xdr:from>
    <xdr:to>
      <xdr:col>15</xdr:col>
      <xdr:colOff>38100</xdr:colOff>
      <xdr:row>171</xdr:row>
      <xdr:rowOff>0</xdr:rowOff>
    </xdr:to>
    <xdr:graphicFrame>
      <xdr:nvGraphicFramePr>
        <xdr:cNvPr id="24" name="Chart 27"/>
        <xdr:cNvGraphicFramePr/>
      </xdr:nvGraphicFramePr>
      <xdr:xfrm>
        <a:off x="4667250" y="24450675"/>
        <a:ext cx="428625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0.882</cdr:y>
    </cdr:from>
    <cdr:to>
      <cdr:x>1</cdr:x>
      <cdr:y>0.9785</cdr:y>
    </cdr:to>
    <cdr:sp>
      <cdr:nvSpPr>
        <cdr:cNvPr id="1" name="TextBox 4"/>
        <cdr:cNvSpPr txBox="1">
          <a:spLocks noChangeArrowheads="1"/>
        </cdr:cNvSpPr>
      </cdr:nvSpPr>
      <cdr:spPr>
        <a:xfrm>
          <a:off x="542925" y="3048000"/>
          <a:ext cx="441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(FB+F)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142875</xdr:rowOff>
    </xdr:from>
    <xdr:to>
      <xdr:col>9</xdr:col>
      <xdr:colOff>104775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80975" y="4514850"/>
        <a:ext cx="4838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47</xdr:row>
      <xdr:rowOff>9525</xdr:rowOff>
    </xdr:from>
    <xdr:to>
      <xdr:col>9</xdr:col>
      <xdr:colOff>142875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190500" y="7620000"/>
        <a:ext cx="48672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</xdr:row>
      <xdr:rowOff>152400</xdr:rowOff>
    </xdr:from>
    <xdr:to>
      <xdr:col>10</xdr:col>
      <xdr:colOff>295275</xdr:colOff>
      <xdr:row>23</xdr:row>
      <xdr:rowOff>47625</xdr:rowOff>
    </xdr:to>
    <xdr:graphicFrame>
      <xdr:nvGraphicFramePr>
        <xdr:cNvPr id="3" name="Chart 3"/>
        <xdr:cNvGraphicFramePr/>
      </xdr:nvGraphicFramePr>
      <xdr:xfrm>
        <a:off x="2181225" y="314325"/>
        <a:ext cx="36385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34</xdr:row>
      <xdr:rowOff>114300</xdr:rowOff>
    </xdr:from>
    <xdr:to>
      <xdr:col>6</xdr:col>
      <xdr:colOff>304800</xdr:colOff>
      <xdr:row>35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09600" y="5619750"/>
          <a:ext cx="2781300" cy="85725"/>
        </a:xfrm>
        <a:prstGeom prst="rect">
          <a:avLst/>
        </a:prstGeom>
        <a:solidFill>
          <a:srgbClr val="333333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29</xdr:row>
      <xdr:rowOff>66675</xdr:rowOff>
    </xdr:from>
    <xdr:to>
      <xdr:col>5</xdr:col>
      <xdr:colOff>352425</xdr:colOff>
      <xdr:row>42</xdr:row>
      <xdr:rowOff>28575</xdr:rowOff>
    </xdr:to>
    <xdr:sp>
      <xdr:nvSpPr>
        <xdr:cNvPr id="5" name="Line 6"/>
        <xdr:cNvSpPr>
          <a:spLocks/>
        </xdr:cNvSpPr>
      </xdr:nvSpPr>
      <xdr:spPr>
        <a:xfrm>
          <a:off x="2828925" y="47625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="50" zoomScaleNormal="50" workbookViewId="0" topLeftCell="A1">
      <selection activeCell="T10" sqref="T9:T10"/>
    </sheetView>
  </sheetViews>
  <sheetFormatPr defaultColWidth="9.140625" defaultRowHeight="12.75"/>
  <cols>
    <col min="1" max="1" width="6.8515625" style="3" customWidth="1"/>
    <col min="2" max="2" width="7.57421875" style="3" customWidth="1"/>
    <col min="3" max="3" width="7.00390625" style="3" customWidth="1"/>
    <col min="4" max="4" width="7.28125" style="3" customWidth="1"/>
    <col min="5" max="5" width="7.8515625" style="3" customWidth="1"/>
    <col min="6" max="6" width="8.57421875" style="3" customWidth="1"/>
    <col min="7" max="10" width="7.8515625" style="3" customWidth="1"/>
    <col min="11" max="11" width="7.7109375" style="3" customWidth="1"/>
    <col min="12" max="12" width="9.8515625" style="3" customWidth="1"/>
    <col min="13" max="13" width="8.8515625" style="3" customWidth="1"/>
    <col min="14" max="14" width="10.00390625" style="3" customWidth="1"/>
    <col min="15" max="16384" width="9.140625" style="3" customWidth="1"/>
  </cols>
  <sheetData>
    <row r="1" spans="3:12" ht="15.75">
      <c r="C1" s="37" t="s">
        <v>37</v>
      </c>
      <c r="D1" s="38" t="s">
        <v>48</v>
      </c>
      <c r="E1" s="5"/>
      <c r="F1" s="5"/>
      <c r="G1" s="5"/>
      <c r="H1" s="5"/>
      <c r="I1" s="5"/>
      <c r="J1" s="5"/>
      <c r="K1" s="5"/>
      <c r="L1" s="5"/>
    </row>
    <row r="2" spans="3:12" ht="12.75">
      <c r="C2" s="13"/>
      <c r="D2" s="54" t="s">
        <v>49</v>
      </c>
      <c r="E2" s="5"/>
      <c r="F2" s="5"/>
      <c r="G2" s="5"/>
      <c r="H2" s="5"/>
      <c r="I2" s="5"/>
      <c r="J2" s="5"/>
      <c r="K2" s="5"/>
      <c r="L2" s="5"/>
    </row>
    <row r="3" spans="2:12" ht="14.25" customHeight="1">
      <c r="B3" s="5"/>
      <c r="E3" s="5"/>
      <c r="F3" s="5"/>
      <c r="G3" s="5"/>
      <c r="H3" s="5"/>
      <c r="I3" s="5"/>
      <c r="J3" s="5"/>
      <c r="K3" s="5"/>
      <c r="L3" s="5"/>
    </row>
    <row r="5" ht="12.75">
      <c r="A5" s="4"/>
    </row>
    <row r="64" ht="13.5" thickBot="1"/>
    <row r="65" spans="2:23" s="4" customFormat="1" ht="12.75">
      <c r="B65" s="55" t="s">
        <v>10</v>
      </c>
      <c r="C65" s="56"/>
      <c r="D65" s="56"/>
      <c r="E65" s="56"/>
      <c r="F65" s="57"/>
      <c r="H65" s="55" t="s">
        <v>19</v>
      </c>
      <c r="I65" s="56"/>
      <c r="J65" s="56"/>
      <c r="K65" s="57"/>
      <c r="L65" s="25"/>
      <c r="M65" s="26"/>
      <c r="N65" s="26"/>
      <c r="O65" s="26"/>
      <c r="P65" s="26"/>
      <c r="Q65" s="26"/>
      <c r="R65" s="27"/>
      <c r="S65" s="27"/>
      <c r="T65" s="27"/>
      <c r="U65" s="27"/>
      <c r="V65" s="27"/>
      <c r="W65" s="27"/>
    </row>
    <row r="66" spans="1:23" s="4" customFormat="1" ht="12.75">
      <c r="A66" s="4" t="s">
        <v>0</v>
      </c>
      <c r="B66" s="9" t="s">
        <v>11</v>
      </c>
      <c r="C66" s="8" t="s">
        <v>18</v>
      </c>
      <c r="D66" s="8" t="s">
        <v>18</v>
      </c>
      <c r="E66" s="7" t="s">
        <v>13</v>
      </c>
      <c r="F66" s="10" t="s">
        <v>16</v>
      </c>
      <c r="G66" s="7" t="s">
        <v>3</v>
      </c>
      <c r="H66" s="9" t="s">
        <v>11</v>
      </c>
      <c r="I66" s="8" t="s">
        <v>18</v>
      </c>
      <c r="J66" s="8" t="s">
        <v>18</v>
      </c>
      <c r="K66" s="19" t="s">
        <v>16</v>
      </c>
      <c r="L66" s="36" t="s">
        <v>25</v>
      </c>
      <c r="M66" s="36" t="s">
        <v>27</v>
      </c>
      <c r="N66" s="36" t="s">
        <v>29</v>
      </c>
      <c r="O66" s="36" t="s">
        <v>31</v>
      </c>
      <c r="P66" s="36" t="s">
        <v>32</v>
      </c>
      <c r="Q66" s="36" t="s">
        <v>34</v>
      </c>
      <c r="R66" s="36" t="s">
        <v>36</v>
      </c>
      <c r="S66" s="53"/>
      <c r="T66" s="36"/>
      <c r="U66" s="36"/>
      <c r="V66" s="36"/>
      <c r="W66" s="36"/>
    </row>
    <row r="67" spans="2:23" s="4" customFormat="1" ht="12.75">
      <c r="B67" s="9" t="s">
        <v>12</v>
      </c>
      <c r="C67" s="7" t="s">
        <v>14</v>
      </c>
      <c r="D67" s="7" t="s">
        <v>15</v>
      </c>
      <c r="E67" s="7" t="s">
        <v>12</v>
      </c>
      <c r="F67" s="12"/>
      <c r="G67" s="7" t="s">
        <v>17</v>
      </c>
      <c r="H67" s="9" t="s">
        <v>12</v>
      </c>
      <c r="I67" s="7" t="s">
        <v>14</v>
      </c>
      <c r="J67" s="7" t="s">
        <v>15</v>
      </c>
      <c r="K67" s="12"/>
      <c r="L67" s="20"/>
      <c r="M67" s="20"/>
      <c r="N67" s="20"/>
      <c r="O67" s="28"/>
      <c r="P67" s="21"/>
      <c r="Q67" s="21"/>
      <c r="R67" s="21"/>
      <c r="S67"/>
      <c r="T67" s="29"/>
      <c r="U67" s="21"/>
      <c r="V67" s="21"/>
      <c r="W67" s="21"/>
    </row>
    <row r="68" spans="2:23" s="4" customFormat="1" ht="6" customHeight="1">
      <c r="B68" s="11"/>
      <c r="F68" s="12"/>
      <c r="H68" s="11"/>
      <c r="K68" s="12"/>
      <c r="L68" s="20"/>
      <c r="M68" s="20"/>
      <c r="N68" s="20"/>
      <c r="O68" s="28"/>
      <c r="P68" s="21"/>
      <c r="Q68" s="21"/>
      <c r="R68" s="21"/>
      <c r="S68"/>
      <c r="T68" s="29"/>
      <c r="U68" s="21"/>
      <c r="V68" s="21"/>
      <c r="W68" s="21"/>
    </row>
    <row r="69" spans="1:23" ht="12.75">
      <c r="A69" s="4" t="s">
        <v>1</v>
      </c>
      <c r="B69" s="14">
        <v>0</v>
      </c>
      <c r="C69" s="5">
        <v>0</v>
      </c>
      <c r="D69" s="5">
        <v>0</v>
      </c>
      <c r="E69" s="5"/>
      <c r="F69" s="15">
        <f>(SUM(B69:D69))/3</f>
        <v>0</v>
      </c>
      <c r="G69" s="5">
        <v>10</v>
      </c>
      <c r="H69" s="14">
        <v>1.64</v>
      </c>
      <c r="I69" s="5">
        <v>1.65</v>
      </c>
      <c r="J69" s="5">
        <v>1.64</v>
      </c>
      <c r="K69" s="15">
        <f>(SUM(H69:J69))/3</f>
        <v>1.6433333333333333</v>
      </c>
      <c r="L69" s="28">
        <v>-0.03</v>
      </c>
      <c r="M69" s="28">
        <v>-0.03</v>
      </c>
      <c r="N69" s="28">
        <v>-0.03</v>
      </c>
      <c r="O69" s="30">
        <v>-0.02</v>
      </c>
      <c r="P69" s="20">
        <v>-0.02</v>
      </c>
      <c r="Q69" s="20">
        <v>0</v>
      </c>
      <c r="R69" s="20">
        <v>0.02</v>
      </c>
      <c r="S69" s="40"/>
      <c r="T69" s="33"/>
      <c r="U69" s="20"/>
      <c r="V69" s="20"/>
      <c r="W69" s="20"/>
    </row>
    <row r="70" spans="1:23" ht="12.75">
      <c r="A70" s="3">
        <v>1</v>
      </c>
      <c r="B70" s="14">
        <v>0.05</v>
      </c>
      <c r="C70" s="5">
        <v>0.05</v>
      </c>
      <c r="D70" s="5">
        <v>0.05</v>
      </c>
      <c r="E70" s="5">
        <v>0.04</v>
      </c>
      <c r="F70" s="15">
        <f aca="true" t="shared" si="0" ref="F70:F91">(SUM(B70:D70))/3</f>
        <v>0.05000000000000001</v>
      </c>
      <c r="G70" s="5">
        <f>G$69-(F70/0.3)</f>
        <v>9.833333333333334</v>
      </c>
      <c r="H70" s="14">
        <v>1.6</v>
      </c>
      <c r="I70" s="5">
        <v>1.6</v>
      </c>
      <c r="J70" s="5">
        <v>1.6</v>
      </c>
      <c r="K70" s="15">
        <f aca="true" t="shared" si="1" ref="K70:K92">(SUM(H70:J70))/3</f>
        <v>1.6000000000000003</v>
      </c>
      <c r="L70" s="20">
        <v>-0.03</v>
      </c>
      <c r="M70" s="20">
        <v>-0.03</v>
      </c>
      <c r="N70" s="20">
        <v>-0.02</v>
      </c>
      <c r="O70" s="30">
        <v>-0.01</v>
      </c>
      <c r="P70" s="20">
        <v>-0.01</v>
      </c>
      <c r="Q70" s="20">
        <v>0.03</v>
      </c>
      <c r="R70" s="20">
        <v>0.05</v>
      </c>
      <c r="S70" s="40"/>
      <c r="T70" s="33"/>
      <c r="U70" s="20"/>
      <c r="V70" s="20"/>
      <c r="W70" s="20"/>
    </row>
    <row r="71" spans="1:23" ht="12.75">
      <c r="A71" s="3">
        <f>A70+1</f>
        <v>2</v>
      </c>
      <c r="B71" s="14">
        <v>0.2</v>
      </c>
      <c r="C71" s="5">
        <v>0.21</v>
      </c>
      <c r="D71" s="5">
        <v>0.2</v>
      </c>
      <c r="E71" s="5">
        <v>0.2</v>
      </c>
      <c r="F71" s="15">
        <f t="shared" si="0"/>
        <v>0.20333333333333337</v>
      </c>
      <c r="G71" s="5">
        <f aca="true" t="shared" si="2" ref="G71:G91">G$69-(F71/0.3)</f>
        <v>9.322222222222223</v>
      </c>
      <c r="H71" s="14">
        <v>1.54</v>
      </c>
      <c r="I71" s="5">
        <v>1.55</v>
      </c>
      <c r="J71" s="5">
        <v>1.54</v>
      </c>
      <c r="K71" s="15">
        <f t="shared" si="1"/>
        <v>1.5433333333333332</v>
      </c>
      <c r="L71" s="5">
        <v>-0.03</v>
      </c>
      <c r="M71" s="5">
        <v>-0.03</v>
      </c>
      <c r="N71" s="5">
        <v>-0.01</v>
      </c>
      <c r="O71" s="5">
        <v>0.01</v>
      </c>
      <c r="P71" s="5">
        <v>0.02</v>
      </c>
      <c r="Q71" s="5">
        <v>0.07</v>
      </c>
      <c r="R71" s="5">
        <v>0.1</v>
      </c>
      <c r="S71" s="41"/>
      <c r="T71" s="33"/>
      <c r="U71" s="20"/>
      <c r="V71" s="20"/>
      <c r="W71" s="20"/>
    </row>
    <row r="72" spans="1:23" ht="13.5" thickBot="1">
      <c r="A72" s="3">
        <f aca="true" t="shared" si="3" ref="A72:A91">A71+1</f>
        <v>3</v>
      </c>
      <c r="B72" s="14">
        <v>0.35</v>
      </c>
      <c r="C72" s="5">
        <v>0.36</v>
      </c>
      <c r="D72" s="5">
        <v>0.36</v>
      </c>
      <c r="E72" s="5">
        <v>0.36</v>
      </c>
      <c r="F72" s="15">
        <f t="shared" si="0"/>
        <v>0.35666666666666663</v>
      </c>
      <c r="G72" s="5">
        <f t="shared" si="2"/>
        <v>8.811111111111112</v>
      </c>
      <c r="H72" s="14">
        <v>1.47</v>
      </c>
      <c r="I72" s="5">
        <v>1.47</v>
      </c>
      <c r="J72" s="5">
        <v>1.46</v>
      </c>
      <c r="K72" s="15">
        <f t="shared" si="1"/>
        <v>1.4666666666666668</v>
      </c>
      <c r="L72" s="24">
        <v>-0.03</v>
      </c>
      <c r="M72" s="24">
        <v>-0.02</v>
      </c>
      <c r="N72" s="24">
        <v>0.01</v>
      </c>
      <c r="O72" s="31">
        <v>0.03</v>
      </c>
      <c r="P72" s="24">
        <v>0.05</v>
      </c>
      <c r="Q72" s="24">
        <v>0.1</v>
      </c>
      <c r="R72" s="24">
        <v>0.14</v>
      </c>
      <c r="S72" s="23"/>
      <c r="T72" s="34"/>
      <c r="U72" s="24"/>
      <c r="V72" s="24"/>
      <c r="W72" s="24"/>
    </row>
    <row r="73" spans="1:23" ht="12.75">
      <c r="A73" s="3">
        <f t="shared" si="3"/>
        <v>4</v>
      </c>
      <c r="B73" s="14">
        <v>0.5</v>
      </c>
      <c r="C73" s="5">
        <v>0.5</v>
      </c>
      <c r="D73" s="5">
        <v>0.5</v>
      </c>
      <c r="E73" s="5">
        <v>0.5</v>
      </c>
      <c r="F73" s="15">
        <f t="shared" si="0"/>
        <v>0.5</v>
      </c>
      <c r="G73" s="5">
        <f t="shared" si="2"/>
        <v>8.333333333333334</v>
      </c>
      <c r="H73" s="14">
        <v>1.41</v>
      </c>
      <c r="I73" s="5">
        <v>1.41</v>
      </c>
      <c r="J73" s="5">
        <v>1.4</v>
      </c>
      <c r="K73" s="15">
        <f t="shared" si="1"/>
        <v>1.4066666666666665</v>
      </c>
      <c r="L73" s="20">
        <v>-0.03</v>
      </c>
      <c r="M73" s="20">
        <v>-0.02</v>
      </c>
      <c r="N73" s="20">
        <v>0.03</v>
      </c>
      <c r="O73" s="30">
        <v>0.06</v>
      </c>
      <c r="P73" s="20">
        <v>0.09</v>
      </c>
      <c r="Q73" s="20">
        <v>0.15</v>
      </c>
      <c r="R73" s="20">
        <v>0.18</v>
      </c>
      <c r="S73" s="41"/>
      <c r="T73" s="33"/>
      <c r="U73" s="20"/>
      <c r="V73" s="20"/>
      <c r="W73" s="20"/>
    </row>
    <row r="74" spans="1:23" ht="12.75">
      <c r="A74" s="3">
        <f t="shared" si="3"/>
        <v>5</v>
      </c>
      <c r="B74" s="14">
        <v>0.64</v>
      </c>
      <c r="C74" s="5">
        <v>0.64</v>
      </c>
      <c r="D74" s="5">
        <v>0.64</v>
      </c>
      <c r="E74" s="5">
        <v>0.65</v>
      </c>
      <c r="F74" s="15">
        <f t="shared" si="0"/>
        <v>0.64</v>
      </c>
      <c r="G74" s="5">
        <f t="shared" si="2"/>
        <v>7.866666666666667</v>
      </c>
      <c r="H74" s="14">
        <v>1.32</v>
      </c>
      <c r="I74" s="5">
        <v>1.32</v>
      </c>
      <c r="J74" s="5">
        <v>1.31</v>
      </c>
      <c r="K74" s="15">
        <f t="shared" si="1"/>
        <v>1.3166666666666667</v>
      </c>
      <c r="L74" s="20">
        <v>-0.03</v>
      </c>
      <c r="M74" s="20">
        <v>0.01</v>
      </c>
      <c r="N74" s="20">
        <v>0.07</v>
      </c>
      <c r="O74" s="30">
        <v>0.13</v>
      </c>
      <c r="P74" s="20">
        <v>0.16</v>
      </c>
      <c r="Q74" s="20">
        <v>0.23</v>
      </c>
      <c r="R74" s="20">
        <v>0.24</v>
      </c>
      <c r="S74" s="41"/>
      <c r="T74" s="33"/>
      <c r="U74" s="20"/>
      <c r="V74" s="20"/>
      <c r="W74" s="20"/>
    </row>
    <row r="75" spans="1:23" ht="13.5" thickBot="1">
      <c r="A75" s="3">
        <f t="shared" si="3"/>
        <v>6</v>
      </c>
      <c r="B75" s="14">
        <v>0.78</v>
      </c>
      <c r="C75" s="5">
        <v>0.78</v>
      </c>
      <c r="D75" s="5">
        <v>0.78</v>
      </c>
      <c r="E75" s="5">
        <v>0.79</v>
      </c>
      <c r="F75" s="15">
        <f t="shared" si="0"/>
        <v>0.7799999999999999</v>
      </c>
      <c r="G75" s="5">
        <f t="shared" si="2"/>
        <v>7.4</v>
      </c>
      <c r="H75" s="14">
        <v>1.23</v>
      </c>
      <c r="I75" s="5">
        <v>1.23</v>
      </c>
      <c r="J75" s="5">
        <v>1.22</v>
      </c>
      <c r="K75" s="15">
        <f t="shared" si="1"/>
        <v>1.2266666666666666</v>
      </c>
      <c r="L75" s="20">
        <v>-0.02</v>
      </c>
      <c r="M75" s="20">
        <v>0.05</v>
      </c>
      <c r="N75" s="20">
        <v>0.15</v>
      </c>
      <c r="O75" s="30">
        <v>0.19</v>
      </c>
      <c r="P75" s="20">
        <v>0.22</v>
      </c>
      <c r="Q75" s="20">
        <v>0.27</v>
      </c>
      <c r="R75" s="20">
        <v>0.31</v>
      </c>
      <c r="S75" s="41"/>
      <c r="T75" s="34"/>
      <c r="U75" s="24"/>
      <c r="V75" s="24"/>
      <c r="W75" s="24"/>
    </row>
    <row r="76" spans="1:23" ht="12.75">
      <c r="A76" s="3">
        <f t="shared" si="3"/>
        <v>7</v>
      </c>
      <c r="B76" s="14">
        <v>0.93</v>
      </c>
      <c r="C76" s="5">
        <v>0.93</v>
      </c>
      <c r="D76" s="5">
        <v>0.93</v>
      </c>
      <c r="E76" s="5">
        <v>0.94</v>
      </c>
      <c r="F76" s="15">
        <f t="shared" si="0"/>
        <v>0.93</v>
      </c>
      <c r="G76" s="5">
        <f t="shared" si="2"/>
        <v>6.9</v>
      </c>
      <c r="H76" s="14">
        <v>1.15</v>
      </c>
      <c r="I76" s="5">
        <v>1.16</v>
      </c>
      <c r="J76" s="5">
        <v>1.15</v>
      </c>
      <c r="K76" s="15">
        <f t="shared" si="1"/>
        <v>1.153333333333333</v>
      </c>
      <c r="L76" s="45">
        <v>0.02</v>
      </c>
      <c r="M76" s="45">
        <v>0.13</v>
      </c>
      <c r="N76" s="45">
        <v>0.24</v>
      </c>
      <c r="O76" s="46">
        <v>0.27</v>
      </c>
      <c r="P76" s="45">
        <v>0.3</v>
      </c>
      <c r="Q76" s="45">
        <v>0.35</v>
      </c>
      <c r="R76" s="45">
        <v>0.38</v>
      </c>
      <c r="S76" s="48"/>
      <c r="T76" s="33"/>
      <c r="U76" s="20"/>
      <c r="V76" s="20"/>
      <c r="W76" s="20"/>
    </row>
    <row r="77" spans="1:23" ht="12.75">
      <c r="A77" s="3">
        <f t="shared" si="3"/>
        <v>8</v>
      </c>
      <c r="B77" s="14">
        <v>1.08</v>
      </c>
      <c r="C77" s="5">
        <v>1.07</v>
      </c>
      <c r="D77" s="5">
        <v>1.08</v>
      </c>
      <c r="E77" s="5">
        <v>1.08</v>
      </c>
      <c r="F77" s="15">
        <f t="shared" si="0"/>
        <v>1.0766666666666669</v>
      </c>
      <c r="G77" s="5">
        <f t="shared" si="2"/>
        <v>6.41111111111111</v>
      </c>
      <c r="H77" s="14">
        <v>1.07</v>
      </c>
      <c r="I77" s="5">
        <v>1.07</v>
      </c>
      <c r="J77" s="5">
        <v>1.06</v>
      </c>
      <c r="K77" s="15">
        <f t="shared" si="1"/>
        <v>1.0666666666666667</v>
      </c>
      <c r="L77" s="20">
        <v>0.08</v>
      </c>
      <c r="M77" s="20">
        <v>0.24</v>
      </c>
      <c r="N77" s="20">
        <v>0.33</v>
      </c>
      <c r="O77" s="30">
        <v>0.36</v>
      </c>
      <c r="P77" s="20">
        <v>0.38</v>
      </c>
      <c r="Q77" s="20">
        <v>0.47</v>
      </c>
      <c r="R77" s="20">
        <v>0.49</v>
      </c>
      <c r="S77" s="41"/>
      <c r="T77" s="33"/>
      <c r="U77" s="20"/>
      <c r="V77" s="20"/>
      <c r="W77" s="20"/>
    </row>
    <row r="78" spans="1:23" ht="13.5" thickBot="1">
      <c r="A78" s="3">
        <f t="shared" si="3"/>
        <v>9</v>
      </c>
      <c r="B78" s="14">
        <v>1.22</v>
      </c>
      <c r="C78" s="5">
        <v>1.22</v>
      </c>
      <c r="D78" s="5">
        <v>1.22</v>
      </c>
      <c r="E78" s="5">
        <v>1.23</v>
      </c>
      <c r="F78" s="15">
        <f t="shared" si="0"/>
        <v>1.22</v>
      </c>
      <c r="G78" s="5">
        <f t="shared" si="2"/>
        <v>5.933333333333334</v>
      </c>
      <c r="H78" s="14">
        <v>0.99</v>
      </c>
      <c r="I78" s="5">
        <v>0.99</v>
      </c>
      <c r="J78" s="5">
        <v>0.99</v>
      </c>
      <c r="K78" s="15">
        <f t="shared" si="1"/>
        <v>0.9899999999999999</v>
      </c>
      <c r="L78" s="24">
        <v>0.25</v>
      </c>
      <c r="M78" s="24">
        <v>0.39</v>
      </c>
      <c r="N78" s="24">
        <v>0.49</v>
      </c>
      <c r="O78" s="31">
        <v>0.52</v>
      </c>
      <c r="P78" s="24">
        <v>0.54</v>
      </c>
      <c r="Q78" s="24">
        <v>0.61</v>
      </c>
      <c r="R78" s="24">
        <v>0.68</v>
      </c>
      <c r="S78" s="23"/>
      <c r="T78" s="34"/>
      <c r="U78" s="24"/>
      <c r="V78" s="24"/>
      <c r="W78" s="24"/>
    </row>
    <row r="79" spans="1:23" ht="12.75">
      <c r="A79" s="3">
        <f t="shared" si="3"/>
        <v>10</v>
      </c>
      <c r="B79" s="14">
        <v>1.36</v>
      </c>
      <c r="C79" s="5">
        <v>1.36</v>
      </c>
      <c r="D79" s="5">
        <v>1.36</v>
      </c>
      <c r="E79" s="5">
        <v>1.37</v>
      </c>
      <c r="F79" s="15">
        <f t="shared" si="0"/>
        <v>1.36</v>
      </c>
      <c r="G79" s="5">
        <f t="shared" si="2"/>
        <v>5.466666666666666</v>
      </c>
      <c r="H79" s="14">
        <v>0.9</v>
      </c>
      <c r="I79" s="5">
        <v>0.91</v>
      </c>
      <c r="J79" s="5">
        <v>0.9</v>
      </c>
      <c r="K79" s="15">
        <f t="shared" si="1"/>
        <v>0.9033333333333333</v>
      </c>
      <c r="L79" s="20">
        <v>0.48</v>
      </c>
      <c r="M79" s="20">
        <v>0.61</v>
      </c>
      <c r="N79" s="20">
        <v>0.66</v>
      </c>
      <c r="O79" s="30">
        <v>0.71</v>
      </c>
      <c r="P79" s="20">
        <v>0.72</v>
      </c>
      <c r="Q79" s="20">
        <v>0.79</v>
      </c>
      <c r="R79" s="20">
        <v>0.82</v>
      </c>
      <c r="S79" s="41"/>
      <c r="T79" s="33"/>
      <c r="U79" s="20"/>
      <c r="V79" s="20"/>
      <c r="W79" s="20"/>
    </row>
    <row r="80" spans="1:23" ht="13.5" thickBot="1">
      <c r="A80" s="4" t="s">
        <v>7</v>
      </c>
      <c r="B80" s="14">
        <v>1.53</v>
      </c>
      <c r="C80" s="5">
        <v>1.53</v>
      </c>
      <c r="D80" s="5">
        <v>1.52</v>
      </c>
      <c r="E80" s="5">
        <v>1.54</v>
      </c>
      <c r="F80" s="15">
        <f t="shared" si="0"/>
        <v>1.5266666666666666</v>
      </c>
      <c r="G80" s="5">
        <f t="shared" si="2"/>
        <v>4.911111111111111</v>
      </c>
      <c r="H80" s="14">
        <v>0.82</v>
      </c>
      <c r="I80" s="5">
        <v>0.82</v>
      </c>
      <c r="J80" s="5">
        <v>0.82</v>
      </c>
      <c r="K80" s="15">
        <f t="shared" si="1"/>
        <v>0.82</v>
      </c>
      <c r="L80" s="20">
        <v>0.84</v>
      </c>
      <c r="M80" s="20">
        <v>0.89</v>
      </c>
      <c r="N80" s="20">
        <v>0.9</v>
      </c>
      <c r="O80" s="30">
        <v>0.92</v>
      </c>
      <c r="P80" s="20">
        <v>0.95</v>
      </c>
      <c r="Q80" s="20">
        <v>0.99</v>
      </c>
      <c r="R80" s="20">
        <v>0.97</v>
      </c>
      <c r="S80" s="41"/>
      <c r="T80" s="34"/>
      <c r="U80" s="24"/>
      <c r="V80" s="24"/>
      <c r="W80" s="24"/>
    </row>
    <row r="81" spans="1:23" ht="12.75">
      <c r="A81" s="4" t="s">
        <v>8</v>
      </c>
      <c r="B81" s="14">
        <v>1.55</v>
      </c>
      <c r="C81" s="5">
        <v>1.55</v>
      </c>
      <c r="D81" s="5">
        <v>1.54</v>
      </c>
      <c r="E81" s="5">
        <v>1.55</v>
      </c>
      <c r="F81" s="15">
        <f t="shared" si="0"/>
        <v>1.5466666666666669</v>
      </c>
      <c r="G81" s="5">
        <f t="shared" si="2"/>
        <v>4.844444444444443</v>
      </c>
      <c r="H81" s="14">
        <v>0.79</v>
      </c>
      <c r="I81" s="5">
        <v>0.8</v>
      </c>
      <c r="J81" s="5">
        <v>0.8</v>
      </c>
      <c r="K81" s="15">
        <f t="shared" si="1"/>
        <v>0.7966666666666667</v>
      </c>
      <c r="L81" s="45">
        <v>0.92</v>
      </c>
      <c r="M81" s="45">
        <v>0.98</v>
      </c>
      <c r="N81" s="45">
        <v>0.99</v>
      </c>
      <c r="O81" s="46">
        <v>0.96</v>
      </c>
      <c r="P81" s="45">
        <v>1.02</v>
      </c>
      <c r="Q81" s="45">
        <v>1.01</v>
      </c>
      <c r="R81" s="45">
        <v>0.99</v>
      </c>
      <c r="S81" s="48"/>
      <c r="T81" s="33"/>
      <c r="U81" s="20"/>
      <c r="V81" s="20"/>
      <c r="W81" s="20"/>
    </row>
    <row r="82" spans="1:23" ht="13.5" thickBot="1">
      <c r="A82" s="3">
        <v>12</v>
      </c>
      <c r="B82" s="14">
        <v>1.68</v>
      </c>
      <c r="C82" s="5">
        <v>1.68</v>
      </c>
      <c r="D82" s="5">
        <v>1.68</v>
      </c>
      <c r="E82" s="5">
        <v>1.69</v>
      </c>
      <c r="F82" s="15">
        <f t="shared" si="0"/>
        <v>1.68</v>
      </c>
      <c r="G82" s="5">
        <f t="shared" si="2"/>
        <v>4.4</v>
      </c>
      <c r="H82" s="14">
        <v>0.74</v>
      </c>
      <c r="I82" s="5">
        <v>0.74</v>
      </c>
      <c r="J82" s="5">
        <v>0.74</v>
      </c>
      <c r="K82" s="15">
        <f t="shared" si="1"/>
        <v>0.7399999999999999</v>
      </c>
      <c r="L82" s="24">
        <v>1.14</v>
      </c>
      <c r="M82" s="24">
        <v>1.14</v>
      </c>
      <c r="N82" s="24">
        <v>1.1</v>
      </c>
      <c r="O82" s="31">
        <v>1.06</v>
      </c>
      <c r="P82" s="24">
        <v>1.1</v>
      </c>
      <c r="Q82" s="24">
        <v>1.09</v>
      </c>
      <c r="R82" s="24">
        <v>1.06</v>
      </c>
      <c r="S82" s="23"/>
      <c r="T82" s="34"/>
      <c r="U82" s="24"/>
      <c r="V82" s="24"/>
      <c r="W82" s="24"/>
    </row>
    <row r="83" spans="1:23" ht="12.75">
      <c r="A83" s="3">
        <f t="shared" si="3"/>
        <v>13</v>
      </c>
      <c r="B83" s="14">
        <v>1.83</v>
      </c>
      <c r="C83" s="5">
        <v>1.83</v>
      </c>
      <c r="D83" s="5">
        <v>1.82</v>
      </c>
      <c r="E83" s="5">
        <v>1.85</v>
      </c>
      <c r="F83" s="15">
        <f t="shared" si="0"/>
        <v>1.8266666666666669</v>
      </c>
      <c r="G83" s="5">
        <f t="shared" si="2"/>
        <v>3.9111111111111105</v>
      </c>
      <c r="H83" s="14">
        <v>0.66</v>
      </c>
      <c r="I83" s="5">
        <v>0.66</v>
      </c>
      <c r="J83" s="5">
        <v>0.66</v>
      </c>
      <c r="K83" s="15">
        <f t="shared" si="1"/>
        <v>0.66</v>
      </c>
      <c r="L83" s="20">
        <v>1.38</v>
      </c>
      <c r="M83" s="20">
        <v>1.3</v>
      </c>
      <c r="N83" s="20">
        <v>1.25</v>
      </c>
      <c r="O83" s="30">
        <v>1.18</v>
      </c>
      <c r="P83" s="20">
        <v>1.18</v>
      </c>
      <c r="Q83" s="20">
        <v>1.16</v>
      </c>
      <c r="R83" s="20">
        <v>1.12</v>
      </c>
      <c r="S83" s="41"/>
      <c r="T83" s="33"/>
      <c r="U83" s="20"/>
      <c r="V83" s="20"/>
      <c r="W83" s="20"/>
    </row>
    <row r="84" spans="1:23" ht="12.75">
      <c r="A84" s="3">
        <f t="shared" si="3"/>
        <v>14</v>
      </c>
      <c r="B84" s="14">
        <v>1.99</v>
      </c>
      <c r="C84" s="5">
        <v>2</v>
      </c>
      <c r="D84" s="5">
        <v>1.99</v>
      </c>
      <c r="E84" s="5">
        <v>2</v>
      </c>
      <c r="F84" s="15">
        <f t="shared" si="0"/>
        <v>1.9933333333333334</v>
      </c>
      <c r="G84" s="5">
        <f t="shared" si="2"/>
        <v>3.355555555555555</v>
      </c>
      <c r="H84" s="14">
        <v>0.59</v>
      </c>
      <c r="I84" s="5">
        <v>0.59</v>
      </c>
      <c r="J84" s="5">
        <v>0.59</v>
      </c>
      <c r="K84" s="15">
        <f t="shared" si="1"/>
        <v>0.59</v>
      </c>
      <c r="L84" s="20">
        <v>1.59</v>
      </c>
      <c r="M84" s="20">
        <v>1.52</v>
      </c>
      <c r="N84" s="20">
        <v>1.39</v>
      </c>
      <c r="O84" s="30">
        <v>1.31</v>
      </c>
      <c r="P84" s="20">
        <v>1.27</v>
      </c>
      <c r="Q84" s="20">
        <v>1.24</v>
      </c>
      <c r="R84" s="20">
        <v>1.18</v>
      </c>
      <c r="S84" s="41"/>
      <c r="T84" s="33"/>
      <c r="U84" s="20"/>
      <c r="V84" s="20"/>
      <c r="W84" s="20"/>
    </row>
    <row r="85" spans="1:23" ht="13.5" thickBot="1">
      <c r="A85" s="3">
        <f t="shared" si="3"/>
        <v>15</v>
      </c>
      <c r="B85" s="14">
        <v>2.13</v>
      </c>
      <c r="C85" s="5">
        <v>2.13</v>
      </c>
      <c r="D85" s="5">
        <v>2.13</v>
      </c>
      <c r="E85" s="5">
        <v>2.14</v>
      </c>
      <c r="F85" s="15">
        <f t="shared" si="0"/>
        <v>2.13</v>
      </c>
      <c r="G85" s="5">
        <f t="shared" si="2"/>
        <v>2.9000000000000004</v>
      </c>
      <c r="H85" s="14">
        <v>0.51</v>
      </c>
      <c r="I85" s="5">
        <v>0.52</v>
      </c>
      <c r="J85" s="5">
        <v>0.51</v>
      </c>
      <c r="K85" s="15">
        <f t="shared" si="1"/>
        <v>0.5133333333333333</v>
      </c>
      <c r="L85" s="20">
        <v>1.69</v>
      </c>
      <c r="M85" s="20">
        <v>1.63</v>
      </c>
      <c r="N85" s="20">
        <v>1.51</v>
      </c>
      <c r="O85" s="30">
        <v>1.41</v>
      </c>
      <c r="P85" s="20">
        <v>1.34</v>
      </c>
      <c r="Q85" s="20">
        <v>1.28</v>
      </c>
      <c r="R85" s="20">
        <v>1.2</v>
      </c>
      <c r="S85" s="41"/>
      <c r="T85" s="34"/>
      <c r="U85" s="24"/>
      <c r="V85" s="24"/>
      <c r="W85" s="24"/>
    </row>
    <row r="86" spans="1:23" ht="12.75">
      <c r="A86" s="3">
        <f t="shared" si="3"/>
        <v>16</v>
      </c>
      <c r="B86" s="14">
        <v>2.26</v>
      </c>
      <c r="C86" s="5">
        <v>2.27</v>
      </c>
      <c r="D86" s="5">
        <v>2.27</v>
      </c>
      <c r="E86" s="5">
        <v>2.28</v>
      </c>
      <c r="F86" s="15">
        <f t="shared" si="0"/>
        <v>2.266666666666666</v>
      </c>
      <c r="G86" s="5">
        <f t="shared" si="2"/>
        <v>2.4444444444444455</v>
      </c>
      <c r="H86" s="14">
        <v>0.43</v>
      </c>
      <c r="I86" s="5">
        <v>0.43</v>
      </c>
      <c r="J86" s="5">
        <v>0.42</v>
      </c>
      <c r="K86" s="15">
        <f t="shared" si="1"/>
        <v>0.4266666666666667</v>
      </c>
      <c r="L86" s="45">
        <v>1.83</v>
      </c>
      <c r="M86" s="45">
        <v>1.74</v>
      </c>
      <c r="N86" s="45">
        <v>1.65</v>
      </c>
      <c r="O86" s="46">
        <v>1.56</v>
      </c>
      <c r="P86" s="45">
        <v>1.46</v>
      </c>
      <c r="Q86" s="45">
        <v>1.38</v>
      </c>
      <c r="R86" s="45">
        <v>1.26</v>
      </c>
      <c r="S86" s="48"/>
      <c r="T86" s="33"/>
      <c r="U86" s="20"/>
      <c r="V86" s="20"/>
      <c r="W86" s="20"/>
    </row>
    <row r="87" spans="1:23" ht="12.75">
      <c r="A87" s="3">
        <f t="shared" si="3"/>
        <v>17</v>
      </c>
      <c r="B87" s="14">
        <v>2.42</v>
      </c>
      <c r="C87" s="5">
        <v>2.42</v>
      </c>
      <c r="D87" s="5">
        <v>2.42</v>
      </c>
      <c r="E87" s="5">
        <v>2.42</v>
      </c>
      <c r="F87" s="15">
        <f t="shared" si="0"/>
        <v>2.42</v>
      </c>
      <c r="G87" s="5">
        <f t="shared" si="2"/>
        <v>1.9333333333333336</v>
      </c>
      <c r="H87" s="14">
        <v>0.34</v>
      </c>
      <c r="I87" s="5">
        <v>0.34</v>
      </c>
      <c r="J87" s="5">
        <v>0.34</v>
      </c>
      <c r="K87" s="15">
        <f t="shared" si="1"/>
        <v>0.34</v>
      </c>
      <c r="L87" s="20">
        <v>1.9</v>
      </c>
      <c r="M87" s="20">
        <v>1.86</v>
      </c>
      <c r="N87" s="20">
        <v>1.81</v>
      </c>
      <c r="O87" s="30">
        <v>1.72</v>
      </c>
      <c r="P87" s="20">
        <v>1.63</v>
      </c>
      <c r="Q87" s="20">
        <v>1.43</v>
      </c>
      <c r="R87" s="20">
        <v>1.33</v>
      </c>
      <c r="S87" s="41"/>
      <c r="T87" s="33"/>
      <c r="U87" s="20"/>
      <c r="V87" s="20"/>
      <c r="W87" s="20"/>
    </row>
    <row r="88" spans="1:23" ht="13.5" thickBot="1">
      <c r="A88" s="3">
        <f t="shared" si="3"/>
        <v>18</v>
      </c>
      <c r="B88" s="14">
        <v>2.58</v>
      </c>
      <c r="C88" s="5">
        <v>2.58</v>
      </c>
      <c r="D88" s="5">
        <v>2.57</v>
      </c>
      <c r="E88" s="5">
        <v>2.58</v>
      </c>
      <c r="F88" s="15">
        <f t="shared" si="0"/>
        <v>2.5766666666666667</v>
      </c>
      <c r="G88" s="5">
        <f t="shared" si="2"/>
        <v>1.4111111111111114</v>
      </c>
      <c r="H88" s="14">
        <v>0.25</v>
      </c>
      <c r="I88" s="5">
        <v>0.25</v>
      </c>
      <c r="J88" s="5">
        <v>0.25</v>
      </c>
      <c r="K88" s="15">
        <f t="shared" si="1"/>
        <v>0.25</v>
      </c>
      <c r="L88" s="24">
        <v>1.97</v>
      </c>
      <c r="M88" s="24">
        <v>1.92</v>
      </c>
      <c r="N88" s="24">
        <v>1.9</v>
      </c>
      <c r="O88" s="31">
        <v>1.84</v>
      </c>
      <c r="P88" s="24">
        <v>1.79</v>
      </c>
      <c r="Q88" s="24">
        <v>1.55</v>
      </c>
      <c r="R88" s="24">
        <v>1.4</v>
      </c>
      <c r="S88" s="23"/>
      <c r="T88" s="34"/>
      <c r="U88" s="24"/>
      <c r="V88" s="24"/>
      <c r="W88" s="24"/>
    </row>
    <row r="89" spans="1:23" ht="12.75">
      <c r="A89" s="3">
        <f t="shared" si="3"/>
        <v>19</v>
      </c>
      <c r="B89" s="14">
        <v>2.72</v>
      </c>
      <c r="C89" s="5">
        <v>2.72</v>
      </c>
      <c r="D89" s="5">
        <v>2.72</v>
      </c>
      <c r="E89" s="5">
        <v>2.73</v>
      </c>
      <c r="F89" s="15">
        <f t="shared" si="0"/>
        <v>2.72</v>
      </c>
      <c r="G89" s="5">
        <f t="shared" si="2"/>
        <v>0.9333333333333318</v>
      </c>
      <c r="H89" s="14">
        <v>0.18</v>
      </c>
      <c r="I89" s="5">
        <v>0.18</v>
      </c>
      <c r="J89" s="5">
        <v>0.18</v>
      </c>
      <c r="K89" s="15">
        <f t="shared" si="1"/>
        <v>0.18000000000000002</v>
      </c>
      <c r="L89" s="20">
        <v>1.97</v>
      </c>
      <c r="M89" s="20">
        <v>1.96</v>
      </c>
      <c r="N89" s="20">
        <v>1.95</v>
      </c>
      <c r="O89" s="30">
        <v>1.91</v>
      </c>
      <c r="P89" s="20">
        <v>1.87</v>
      </c>
      <c r="Q89" s="20">
        <v>1.66</v>
      </c>
      <c r="R89" s="20">
        <v>1.46</v>
      </c>
      <c r="S89" s="41"/>
      <c r="T89" s="33"/>
      <c r="U89" s="20"/>
      <c r="V89" s="20"/>
      <c r="W89" s="20"/>
    </row>
    <row r="90" spans="1:23" ht="12.75">
      <c r="A90" s="3">
        <f t="shared" si="3"/>
        <v>20</v>
      </c>
      <c r="B90" s="14">
        <v>2.86</v>
      </c>
      <c r="C90" s="5">
        <v>2.88</v>
      </c>
      <c r="D90" s="5">
        <v>2.88</v>
      </c>
      <c r="E90" s="5">
        <v>2.87</v>
      </c>
      <c r="F90" s="15">
        <f t="shared" si="0"/>
        <v>2.8733333333333335</v>
      </c>
      <c r="G90" s="5">
        <f t="shared" si="2"/>
        <v>0.4222222222222207</v>
      </c>
      <c r="H90" s="14">
        <v>0.12</v>
      </c>
      <c r="I90" s="5">
        <v>0.12</v>
      </c>
      <c r="J90" s="5">
        <v>0.12</v>
      </c>
      <c r="K90" s="15">
        <f t="shared" si="1"/>
        <v>0.12</v>
      </c>
      <c r="L90" s="20">
        <v>1.99</v>
      </c>
      <c r="M90" s="20">
        <v>1.99</v>
      </c>
      <c r="N90" s="20">
        <v>1.98</v>
      </c>
      <c r="O90" s="30">
        <v>1.95</v>
      </c>
      <c r="P90" s="20">
        <v>1.92</v>
      </c>
      <c r="Q90" s="20">
        <v>1.79</v>
      </c>
      <c r="R90" s="20">
        <v>1.52</v>
      </c>
      <c r="S90" s="41"/>
      <c r="T90" s="33"/>
      <c r="U90" s="20"/>
      <c r="V90" s="20"/>
      <c r="W90" s="20"/>
    </row>
    <row r="91" spans="1:23" ht="12.75">
      <c r="A91" s="3">
        <f t="shared" si="3"/>
        <v>21</v>
      </c>
      <c r="B91" s="14">
        <v>3.03</v>
      </c>
      <c r="C91" s="5">
        <v>3.05</v>
      </c>
      <c r="D91" s="5">
        <v>3.04</v>
      </c>
      <c r="E91" s="5">
        <v>3.04</v>
      </c>
      <c r="F91" s="15">
        <f t="shared" si="0"/>
        <v>3.0400000000000005</v>
      </c>
      <c r="G91" s="5">
        <f t="shared" si="2"/>
        <v>-0.13333333333333464</v>
      </c>
      <c r="H91" s="14">
        <v>0.08</v>
      </c>
      <c r="I91" s="5">
        <v>0.09</v>
      </c>
      <c r="J91" s="5">
        <v>0.09</v>
      </c>
      <c r="K91" s="15">
        <f t="shared" si="1"/>
        <v>0.08666666666666667</v>
      </c>
      <c r="L91" s="20">
        <v>2</v>
      </c>
      <c r="M91" s="20">
        <v>1.99</v>
      </c>
      <c r="N91" s="20">
        <v>1.99</v>
      </c>
      <c r="O91" s="30">
        <v>1.95</v>
      </c>
      <c r="P91" s="20">
        <v>1.94</v>
      </c>
      <c r="Q91" s="20">
        <v>1.83</v>
      </c>
      <c r="R91" s="20">
        <v>1.56</v>
      </c>
      <c r="S91" s="41"/>
      <c r="T91" s="33"/>
      <c r="U91" s="20"/>
      <c r="V91" s="20"/>
      <c r="W91" s="20"/>
    </row>
    <row r="92" spans="1:23" ht="13.5" thickBot="1">
      <c r="A92" s="4" t="s">
        <v>2</v>
      </c>
      <c r="B92" s="16"/>
      <c r="C92" s="17"/>
      <c r="D92" s="17"/>
      <c r="E92" s="17"/>
      <c r="F92" s="18"/>
      <c r="G92" s="5">
        <v>-1</v>
      </c>
      <c r="H92" s="16">
        <v>0.06</v>
      </c>
      <c r="I92" s="17">
        <v>0.06</v>
      </c>
      <c r="J92" s="17">
        <v>0.06</v>
      </c>
      <c r="K92" s="18">
        <f t="shared" si="1"/>
        <v>0.06</v>
      </c>
      <c r="L92" s="22">
        <v>2</v>
      </c>
      <c r="M92" s="22">
        <v>2</v>
      </c>
      <c r="N92" s="22">
        <v>1.99</v>
      </c>
      <c r="O92" s="32">
        <v>1.98</v>
      </c>
      <c r="P92" s="22">
        <v>1.95</v>
      </c>
      <c r="Q92" s="22">
        <v>1.86</v>
      </c>
      <c r="R92" s="22">
        <v>1.63</v>
      </c>
      <c r="S92" s="41"/>
      <c r="T92" s="35"/>
      <c r="U92" s="22"/>
      <c r="V92" s="22"/>
      <c r="W92" s="22"/>
    </row>
    <row r="93" spans="1:28" ht="12.75">
      <c r="A93" s="4"/>
      <c r="V93" s="4"/>
      <c r="W93" s="4"/>
      <c r="X93" s="4"/>
      <c r="Y93" s="4"/>
      <c r="Z93" s="4"/>
      <c r="AA93" s="4"/>
      <c r="AB93" s="4"/>
    </row>
    <row r="94" spans="1:28" ht="12.75">
      <c r="A94" s="4"/>
      <c r="C94" s="3" t="s">
        <v>20</v>
      </c>
      <c r="V94" s="4"/>
      <c r="W94" s="4"/>
      <c r="X94" s="4"/>
      <c r="Y94" s="4"/>
      <c r="Z94" s="4"/>
      <c r="AA94" s="4"/>
      <c r="AB94" s="4"/>
    </row>
    <row r="95" spans="1:21" ht="12.75">
      <c r="A95" s="4"/>
      <c r="B95" s="3" t="str">
        <f>G66</f>
        <v>Zone</v>
      </c>
      <c r="C95" s="3" t="s">
        <v>21</v>
      </c>
      <c r="D95" s="3" t="str">
        <f aca="true" t="shared" si="4" ref="D95:L95">L66</f>
        <v>00-99</v>
      </c>
      <c r="E95" s="3" t="str">
        <f t="shared" si="4"/>
        <v>20-80</v>
      </c>
      <c r="F95" s="3" t="str">
        <f t="shared" si="4"/>
        <v>40-60</v>
      </c>
      <c r="G95" s="3" t="str">
        <f t="shared" si="4"/>
        <v>50-50 b</v>
      </c>
      <c r="H95" s="3" t="str">
        <f t="shared" si="4"/>
        <v>60-40</v>
      </c>
      <c r="I95" s="3" t="str">
        <f t="shared" si="4"/>
        <v>80-20</v>
      </c>
      <c r="J95" s="3" t="str">
        <f t="shared" si="4"/>
        <v>99-00</v>
      </c>
      <c r="K95" s="3">
        <f t="shared" si="4"/>
        <v>0</v>
      </c>
      <c r="L95" s="3">
        <f t="shared" si="4"/>
        <v>0</v>
      </c>
      <c r="M95" s="4" t="s">
        <v>9</v>
      </c>
      <c r="N95" s="4" t="s">
        <v>9</v>
      </c>
      <c r="O95" s="4" t="s">
        <v>9</v>
      </c>
      <c r="P95" s="4" t="s">
        <v>9</v>
      </c>
      <c r="Q95" s="4" t="s">
        <v>9</v>
      </c>
      <c r="R95" s="4" t="s">
        <v>9</v>
      </c>
      <c r="S95" s="4" t="s">
        <v>9</v>
      </c>
      <c r="T95" s="4" t="s">
        <v>9</v>
      </c>
      <c r="U95" s="4" t="s">
        <v>9</v>
      </c>
    </row>
    <row r="96" spans="1:21" ht="12.75">
      <c r="A96" s="4" t="s">
        <v>0</v>
      </c>
      <c r="B96" s="3" t="str">
        <f>G67</f>
        <v>Calc.</v>
      </c>
      <c r="C96" s="3" t="s">
        <v>22</v>
      </c>
      <c r="M96" s="4" t="str">
        <f aca="true" t="shared" si="5" ref="M96:U96">L66</f>
        <v>00-99</v>
      </c>
      <c r="N96" s="4" t="str">
        <f t="shared" si="5"/>
        <v>20-80</v>
      </c>
      <c r="O96" s="4" t="str">
        <f t="shared" si="5"/>
        <v>40-60</v>
      </c>
      <c r="P96" s="4" t="str">
        <f t="shared" si="5"/>
        <v>50-50 b</v>
      </c>
      <c r="Q96" s="4" t="str">
        <f t="shared" si="5"/>
        <v>60-40</v>
      </c>
      <c r="R96" s="4" t="str">
        <f t="shared" si="5"/>
        <v>80-20</v>
      </c>
      <c r="S96" s="4" t="str">
        <f t="shared" si="5"/>
        <v>99-00</v>
      </c>
      <c r="T96" s="4">
        <f t="shared" si="5"/>
        <v>0</v>
      </c>
      <c r="U96" s="4">
        <f t="shared" si="5"/>
        <v>0</v>
      </c>
    </row>
    <row r="98" spans="1:12" ht="12.75">
      <c r="A98" s="4" t="s">
        <v>1</v>
      </c>
      <c r="B98" s="5">
        <f aca="true" t="shared" si="6" ref="B98:B108">G69</f>
        <v>10</v>
      </c>
      <c r="C98" s="13">
        <f aca="true" t="shared" si="7" ref="C98:C108">K69</f>
        <v>1.6433333333333333</v>
      </c>
      <c r="D98" s="5">
        <f aca="true" t="shared" si="8" ref="D98:D108">L69</f>
        <v>-0.03</v>
      </c>
      <c r="E98" s="5">
        <f aca="true" t="shared" si="9" ref="E98:E108">M69</f>
        <v>-0.03</v>
      </c>
      <c r="F98" s="5">
        <f aca="true" t="shared" si="10" ref="F98:F108">N69</f>
        <v>-0.03</v>
      </c>
      <c r="G98" s="5">
        <f aca="true" t="shared" si="11" ref="G98:G108">O69</f>
        <v>-0.02</v>
      </c>
      <c r="H98" s="5">
        <f aca="true" t="shared" si="12" ref="H98:H108">P69</f>
        <v>-0.02</v>
      </c>
      <c r="I98" s="5">
        <f aca="true" t="shared" si="13" ref="I98:I108">Q69</f>
        <v>0</v>
      </c>
      <c r="J98" s="5">
        <f aca="true" t="shared" si="14" ref="J98:L108">R69</f>
        <v>0.02</v>
      </c>
      <c r="K98" s="5">
        <f t="shared" si="14"/>
        <v>0</v>
      </c>
      <c r="L98" s="5">
        <f t="shared" si="14"/>
        <v>0</v>
      </c>
    </row>
    <row r="99" spans="1:12" ht="12.75">
      <c r="A99" s="3">
        <v>1</v>
      </c>
      <c r="B99" s="5">
        <f t="shared" si="6"/>
        <v>9.833333333333334</v>
      </c>
      <c r="C99" s="13">
        <f t="shared" si="7"/>
        <v>1.6000000000000003</v>
      </c>
      <c r="D99" s="5">
        <f t="shared" si="8"/>
        <v>-0.03</v>
      </c>
      <c r="E99" s="5">
        <f t="shared" si="9"/>
        <v>-0.03</v>
      </c>
      <c r="F99" s="5">
        <f t="shared" si="10"/>
        <v>-0.02</v>
      </c>
      <c r="G99" s="5">
        <f t="shared" si="11"/>
        <v>-0.01</v>
      </c>
      <c r="H99" s="5">
        <f t="shared" si="12"/>
        <v>-0.01</v>
      </c>
      <c r="I99" s="5">
        <f t="shared" si="13"/>
        <v>0.03</v>
      </c>
      <c r="J99" s="5">
        <f t="shared" si="14"/>
        <v>0.05</v>
      </c>
      <c r="K99" s="5">
        <f t="shared" si="14"/>
        <v>0</v>
      </c>
      <c r="L99" s="5">
        <f t="shared" si="14"/>
        <v>0</v>
      </c>
    </row>
    <row r="100" spans="1:21" ht="12.75">
      <c r="A100" s="3">
        <f>A99+1</f>
        <v>2</v>
      </c>
      <c r="B100" s="5">
        <f t="shared" si="6"/>
        <v>9.322222222222223</v>
      </c>
      <c r="C100" s="13">
        <f t="shared" si="7"/>
        <v>1.5433333333333332</v>
      </c>
      <c r="D100" s="5">
        <f t="shared" si="8"/>
        <v>-0.03</v>
      </c>
      <c r="E100" s="5">
        <f t="shared" si="9"/>
        <v>-0.03</v>
      </c>
      <c r="F100" s="5">
        <f t="shared" si="10"/>
        <v>-0.01</v>
      </c>
      <c r="G100" s="5">
        <f t="shared" si="11"/>
        <v>0.01</v>
      </c>
      <c r="H100" s="5">
        <f t="shared" si="12"/>
        <v>0.02</v>
      </c>
      <c r="I100" s="5">
        <f t="shared" si="13"/>
        <v>0.07</v>
      </c>
      <c r="J100" s="5">
        <f t="shared" si="14"/>
        <v>0.1</v>
      </c>
      <c r="K100" s="5">
        <f t="shared" si="14"/>
        <v>0</v>
      </c>
      <c r="L100" s="5">
        <f t="shared" si="14"/>
        <v>0</v>
      </c>
      <c r="M100" s="5">
        <f aca="true" t="shared" si="15" ref="M100:M118">-(SLOPE(D99:D101,$B99:$B101)+SLOPE(D98:D101,$B98:$B101)+SLOPE(D99:D102,$B99:$B102))/3</f>
        <v>0</v>
      </c>
      <c r="N100" s="5">
        <f aca="true" t="shared" si="16" ref="N100:N118">-(SLOPE(E99:E101,$B99:$B101)+SLOPE(E98:E101,$B98:$B101)+SLOPE(E99:E102,$B99:$B102))/3</f>
        <v>0.008546260793571642</v>
      </c>
      <c r="O100" s="5">
        <f aca="true" t="shared" si="17" ref="O100:O118">-(SLOPE(F99:F101,$B99:$B101)+SLOPE(F98:F101,$B98:$B101)+SLOPE(F99:F102,$B99:$B102))/3</f>
        <v>0.03152542295975316</v>
      </c>
      <c r="P100" s="5">
        <f aca="true" t="shared" si="18" ref="P100:P118">-(SLOPE(G99:G101,$B99:$B101)+SLOPE(G98:G101,$B98:$B101)+SLOPE(G99:G102,$B99:$B102))/3</f>
        <v>0.04203546746349195</v>
      </c>
      <c r="Q100" s="5">
        <f aca="true" t="shared" si="19" ref="Q100:Q118">-(SLOPE(H99:H101,$B99:$B101)+SLOPE(H98:H101,$B98:$B101)+SLOPE(H99:H102,$B99:$B102))/3</f>
        <v>0.06109177276080238</v>
      </c>
      <c r="R100" s="5">
        <f aca="true" t="shared" si="20" ref="R100:R118">-(SLOPE(I99:I101,$B99:$B101)+SLOPE(I98:I101,$B98:$B101)+SLOPE(I99:I102,$B99:$B102))/3</f>
        <v>0.07551054247902267</v>
      </c>
      <c r="S100" s="5">
        <f aca="true" t="shared" si="21" ref="S100:S118">-(SLOPE(J99:J101,$B99:$B101)+SLOPE(J98:J101,$B98:$B101)+SLOPE(J99:J102,$B99:$B102))/3</f>
        <v>0.09062985925307243</v>
      </c>
      <c r="T100" s="5">
        <f aca="true" t="shared" si="22" ref="T100:T118">-(SLOPE(K99:K101,$B99:$B101)+SLOPE(K98:K101,$B98:$B101)+SLOPE(K99:K102,$B99:$B102))/3</f>
        <v>0</v>
      </c>
      <c r="U100" s="5">
        <f aca="true" t="shared" si="23" ref="U100:U118">-(SLOPE(L99:L101,$B99:$B101)+SLOPE(L98:L101,$B98:$B101)+SLOPE(L99:L102,$B99:$B102))/3</f>
        <v>0</v>
      </c>
    </row>
    <row r="101" spans="1:21" ht="12.75">
      <c r="A101" s="3">
        <f aca="true" t="shared" si="24" ref="A101:A119">A100+1</f>
        <v>3</v>
      </c>
      <c r="B101" s="5">
        <f t="shared" si="6"/>
        <v>8.811111111111112</v>
      </c>
      <c r="C101" s="13">
        <f t="shared" si="7"/>
        <v>1.4666666666666668</v>
      </c>
      <c r="D101" s="5">
        <f t="shared" si="8"/>
        <v>-0.03</v>
      </c>
      <c r="E101" s="5">
        <f t="shared" si="9"/>
        <v>-0.02</v>
      </c>
      <c r="F101" s="5">
        <f t="shared" si="10"/>
        <v>0.01</v>
      </c>
      <c r="G101" s="5">
        <f t="shared" si="11"/>
        <v>0.03</v>
      </c>
      <c r="H101" s="5">
        <f t="shared" si="12"/>
        <v>0.05</v>
      </c>
      <c r="I101" s="5">
        <f t="shared" si="13"/>
        <v>0.1</v>
      </c>
      <c r="J101" s="5">
        <f t="shared" si="14"/>
        <v>0.14</v>
      </c>
      <c r="K101" s="5">
        <f t="shared" si="14"/>
        <v>0</v>
      </c>
      <c r="L101" s="5">
        <f t="shared" si="14"/>
        <v>0</v>
      </c>
      <c r="M101" s="5">
        <f t="shared" si="15"/>
        <v>0</v>
      </c>
      <c r="N101" s="5">
        <f t="shared" si="16"/>
        <v>0.01427902014122238</v>
      </c>
      <c r="O101" s="5">
        <f t="shared" si="17"/>
        <v>0.042590767901776405</v>
      </c>
      <c r="P101" s="5">
        <f t="shared" si="18"/>
        <v>0.05875315392220395</v>
      </c>
      <c r="Q101" s="5">
        <f t="shared" si="19"/>
        <v>0.0769850743335121</v>
      </c>
      <c r="R101" s="5">
        <f t="shared" si="20"/>
        <v>0.08907763177049237</v>
      </c>
      <c r="S101" s="5">
        <f t="shared" si="21"/>
        <v>0.0871498974833087</v>
      </c>
      <c r="T101" s="5">
        <f t="shared" si="22"/>
        <v>0</v>
      </c>
      <c r="U101" s="5">
        <f t="shared" si="23"/>
        <v>0</v>
      </c>
    </row>
    <row r="102" spans="1:21" ht="12.75">
      <c r="A102" s="3">
        <f t="shared" si="24"/>
        <v>4</v>
      </c>
      <c r="B102" s="5">
        <f t="shared" si="6"/>
        <v>8.333333333333334</v>
      </c>
      <c r="C102" s="13">
        <f t="shared" si="7"/>
        <v>1.4066666666666665</v>
      </c>
      <c r="D102" s="5">
        <f t="shared" si="8"/>
        <v>-0.03</v>
      </c>
      <c r="E102" s="5">
        <f t="shared" si="9"/>
        <v>-0.02</v>
      </c>
      <c r="F102" s="5">
        <f t="shared" si="10"/>
        <v>0.03</v>
      </c>
      <c r="G102" s="5">
        <f t="shared" si="11"/>
        <v>0.06</v>
      </c>
      <c r="H102" s="5">
        <f t="shared" si="12"/>
        <v>0.09</v>
      </c>
      <c r="I102" s="5">
        <f t="shared" si="13"/>
        <v>0.15</v>
      </c>
      <c r="J102" s="5">
        <f t="shared" si="14"/>
        <v>0.18</v>
      </c>
      <c r="K102" s="5">
        <f t="shared" si="14"/>
        <v>0</v>
      </c>
      <c r="L102" s="5">
        <f t="shared" si="14"/>
        <v>0</v>
      </c>
      <c r="M102" s="5">
        <f t="shared" si="15"/>
        <v>0.002120881884483192</v>
      </c>
      <c r="N102" s="5">
        <f t="shared" si="16"/>
        <v>0.035732802466036225</v>
      </c>
      <c r="O102" s="5">
        <f t="shared" si="17"/>
        <v>0.07154910657507418</v>
      </c>
      <c r="P102" s="5">
        <f t="shared" si="18"/>
        <v>0.10088411031935134</v>
      </c>
      <c r="Q102" s="5">
        <f t="shared" si="19"/>
        <v>0.11140762772308431</v>
      </c>
      <c r="R102" s="5">
        <f t="shared" si="20"/>
        <v>0.12397512312149013</v>
      </c>
      <c r="S102" s="5">
        <f t="shared" si="21"/>
        <v>0.10724276784392828</v>
      </c>
      <c r="T102" s="5">
        <f t="shared" si="22"/>
        <v>0</v>
      </c>
      <c r="U102" s="5">
        <f t="shared" si="23"/>
        <v>0</v>
      </c>
    </row>
    <row r="103" spans="1:21" ht="12.75">
      <c r="A103" s="3">
        <f t="shared" si="24"/>
        <v>5</v>
      </c>
      <c r="B103" s="5">
        <f t="shared" si="6"/>
        <v>7.866666666666667</v>
      </c>
      <c r="C103" s="13">
        <f t="shared" si="7"/>
        <v>1.3166666666666667</v>
      </c>
      <c r="D103" s="5">
        <f t="shared" si="8"/>
        <v>-0.03</v>
      </c>
      <c r="E103" s="5">
        <f t="shared" si="9"/>
        <v>0.01</v>
      </c>
      <c r="F103" s="5">
        <f t="shared" si="10"/>
        <v>0.07</v>
      </c>
      <c r="G103" s="5">
        <f t="shared" si="11"/>
        <v>0.13</v>
      </c>
      <c r="H103" s="5">
        <f t="shared" si="12"/>
        <v>0.16</v>
      </c>
      <c r="I103" s="5">
        <f t="shared" si="13"/>
        <v>0.23</v>
      </c>
      <c r="J103" s="5">
        <f t="shared" si="14"/>
        <v>0.24</v>
      </c>
      <c r="K103" s="5">
        <f t="shared" si="14"/>
        <v>0</v>
      </c>
      <c r="L103" s="5">
        <f t="shared" si="14"/>
        <v>0</v>
      </c>
      <c r="M103" s="5">
        <f t="shared" si="15"/>
        <v>0.01698539283185896</v>
      </c>
      <c r="N103" s="5">
        <f t="shared" si="16"/>
        <v>0.07637638999458601</v>
      </c>
      <c r="O103" s="5">
        <f t="shared" si="17"/>
        <v>0.12517655700512698</v>
      </c>
      <c r="P103" s="5">
        <f t="shared" si="18"/>
        <v>0.1336775288846057</v>
      </c>
      <c r="Q103" s="5">
        <f t="shared" si="19"/>
        <v>0.1358151766337884</v>
      </c>
      <c r="R103" s="5">
        <f t="shared" si="20"/>
        <v>0.1294775852985175</v>
      </c>
      <c r="S103" s="5">
        <f t="shared" si="21"/>
        <v>0.1336848811117558</v>
      </c>
      <c r="T103" s="5">
        <f t="shared" si="22"/>
        <v>0</v>
      </c>
      <c r="U103" s="5">
        <f t="shared" si="23"/>
        <v>0</v>
      </c>
    </row>
    <row r="104" spans="1:21" ht="12.75">
      <c r="A104" s="3">
        <f t="shared" si="24"/>
        <v>6</v>
      </c>
      <c r="B104" s="5">
        <f t="shared" si="6"/>
        <v>7.4</v>
      </c>
      <c r="C104" s="13">
        <f t="shared" si="7"/>
        <v>1.2266666666666666</v>
      </c>
      <c r="D104" s="5">
        <f t="shared" si="8"/>
        <v>-0.02</v>
      </c>
      <c r="E104" s="5">
        <f t="shared" si="9"/>
        <v>0.05</v>
      </c>
      <c r="F104" s="5">
        <f t="shared" si="10"/>
        <v>0.15</v>
      </c>
      <c r="G104" s="5">
        <f t="shared" si="11"/>
        <v>0.19</v>
      </c>
      <c r="H104" s="5">
        <f t="shared" si="12"/>
        <v>0.22</v>
      </c>
      <c r="I104" s="5">
        <f t="shared" si="13"/>
        <v>0.27</v>
      </c>
      <c r="J104" s="5">
        <f t="shared" si="14"/>
        <v>0.31</v>
      </c>
      <c r="K104" s="5">
        <f t="shared" si="14"/>
        <v>0</v>
      </c>
      <c r="L104" s="5">
        <f t="shared" si="14"/>
        <v>0</v>
      </c>
      <c r="M104" s="5">
        <f t="shared" si="15"/>
        <v>0.054068628502736006</v>
      </c>
      <c r="N104" s="5">
        <f t="shared" si="16"/>
        <v>0.12875949212103294</v>
      </c>
      <c r="O104" s="5">
        <f t="shared" si="17"/>
        <v>0.16798017287422337</v>
      </c>
      <c r="P104" s="5">
        <f t="shared" si="18"/>
        <v>0.14939566897389026</v>
      </c>
      <c r="Q104" s="5">
        <f t="shared" si="19"/>
        <v>0.1473318791052223</v>
      </c>
      <c r="R104" s="5">
        <f t="shared" si="20"/>
        <v>0.1412119400195224</v>
      </c>
      <c r="S104" s="5">
        <f t="shared" si="21"/>
        <v>0.1513070636365396</v>
      </c>
      <c r="T104" s="5">
        <f t="shared" si="22"/>
        <v>0</v>
      </c>
      <c r="U104" s="5">
        <f t="shared" si="23"/>
        <v>0</v>
      </c>
    </row>
    <row r="105" spans="1:21" ht="12.75">
      <c r="A105" s="3">
        <f t="shared" si="24"/>
        <v>7</v>
      </c>
      <c r="B105" s="5">
        <f t="shared" si="6"/>
        <v>6.9</v>
      </c>
      <c r="C105" s="13">
        <f t="shared" si="7"/>
        <v>1.153333333333333</v>
      </c>
      <c r="D105" s="5">
        <f t="shared" si="8"/>
        <v>0.02</v>
      </c>
      <c r="E105" s="5">
        <f t="shared" si="9"/>
        <v>0.13</v>
      </c>
      <c r="F105" s="5">
        <f t="shared" si="10"/>
        <v>0.24</v>
      </c>
      <c r="G105" s="5">
        <f t="shared" si="11"/>
        <v>0.27</v>
      </c>
      <c r="H105" s="5">
        <f t="shared" si="12"/>
        <v>0.3</v>
      </c>
      <c r="I105" s="5">
        <f t="shared" si="13"/>
        <v>0.35</v>
      </c>
      <c r="J105" s="5">
        <f t="shared" si="14"/>
        <v>0.38</v>
      </c>
      <c r="K105" s="5">
        <f t="shared" si="14"/>
        <v>0</v>
      </c>
      <c r="L105" s="5">
        <f t="shared" si="14"/>
        <v>0</v>
      </c>
      <c r="M105" s="5">
        <f t="shared" si="15"/>
        <v>0.11821396635545711</v>
      </c>
      <c r="N105" s="5">
        <f t="shared" si="16"/>
        <v>0.19377894107948426</v>
      </c>
      <c r="O105" s="5">
        <f t="shared" si="17"/>
        <v>0.1958368947006273</v>
      </c>
      <c r="P105" s="5">
        <f t="shared" si="18"/>
        <v>0.18357612788825062</v>
      </c>
      <c r="Q105" s="5">
        <f t="shared" si="19"/>
        <v>0.17542732647099424</v>
      </c>
      <c r="R105" s="5">
        <f t="shared" si="20"/>
        <v>0.19989799350386805</v>
      </c>
      <c r="S105" s="5">
        <f t="shared" si="21"/>
        <v>0.19979977186461442</v>
      </c>
      <c r="T105" s="5">
        <f t="shared" si="22"/>
        <v>0</v>
      </c>
      <c r="U105" s="5">
        <f t="shared" si="23"/>
        <v>0</v>
      </c>
    </row>
    <row r="106" spans="1:21" ht="12.75">
      <c r="A106" s="3">
        <f t="shared" si="24"/>
        <v>8</v>
      </c>
      <c r="B106" s="5">
        <f t="shared" si="6"/>
        <v>6.41111111111111</v>
      </c>
      <c r="C106" s="13">
        <f t="shared" si="7"/>
        <v>1.0666666666666667</v>
      </c>
      <c r="D106" s="5">
        <f t="shared" si="8"/>
        <v>0.08</v>
      </c>
      <c r="E106" s="5">
        <f t="shared" si="9"/>
        <v>0.24</v>
      </c>
      <c r="F106" s="5">
        <f t="shared" si="10"/>
        <v>0.33</v>
      </c>
      <c r="G106" s="5">
        <f t="shared" si="11"/>
        <v>0.36</v>
      </c>
      <c r="H106" s="5">
        <f t="shared" si="12"/>
        <v>0.38</v>
      </c>
      <c r="I106" s="5">
        <f t="shared" si="13"/>
        <v>0.47</v>
      </c>
      <c r="J106" s="5">
        <f t="shared" si="14"/>
        <v>0.49</v>
      </c>
      <c r="K106" s="5">
        <f t="shared" si="14"/>
        <v>0</v>
      </c>
      <c r="L106" s="5">
        <f t="shared" si="14"/>
        <v>0</v>
      </c>
      <c r="M106" s="5">
        <f t="shared" si="15"/>
        <v>0.2461242021710072</v>
      </c>
      <c r="N106" s="5">
        <f t="shared" si="16"/>
        <v>0.27726719504638725</v>
      </c>
      <c r="O106" s="5">
        <f t="shared" si="17"/>
        <v>0.2606054292671436</v>
      </c>
      <c r="P106" s="5">
        <f t="shared" si="18"/>
        <v>0.26269783904697214</v>
      </c>
      <c r="Q106" s="5">
        <f t="shared" si="19"/>
        <v>0.25232391905110807</v>
      </c>
      <c r="R106" s="5">
        <f t="shared" si="20"/>
        <v>0.26900318912910764</v>
      </c>
      <c r="S106" s="5">
        <f t="shared" si="21"/>
        <v>0.29161409887463763</v>
      </c>
      <c r="T106" s="5">
        <f t="shared" si="22"/>
        <v>0</v>
      </c>
      <c r="U106" s="5">
        <f t="shared" si="23"/>
        <v>0</v>
      </c>
    </row>
    <row r="107" spans="1:21" ht="12.75">
      <c r="A107" s="3">
        <f t="shared" si="24"/>
        <v>9</v>
      </c>
      <c r="B107" s="5">
        <f t="shared" si="6"/>
        <v>5.933333333333334</v>
      </c>
      <c r="C107" s="13">
        <f t="shared" si="7"/>
        <v>0.9899999999999999</v>
      </c>
      <c r="D107" s="5">
        <f t="shared" si="8"/>
        <v>0.25</v>
      </c>
      <c r="E107" s="5">
        <f t="shared" si="9"/>
        <v>0.39</v>
      </c>
      <c r="F107" s="5">
        <f t="shared" si="10"/>
        <v>0.49</v>
      </c>
      <c r="G107" s="5">
        <f t="shared" si="11"/>
        <v>0.52</v>
      </c>
      <c r="H107" s="5">
        <f t="shared" si="12"/>
        <v>0.54</v>
      </c>
      <c r="I107" s="5">
        <f t="shared" si="13"/>
        <v>0.61</v>
      </c>
      <c r="J107" s="5">
        <f t="shared" si="14"/>
        <v>0.68</v>
      </c>
      <c r="K107" s="5">
        <f t="shared" si="14"/>
        <v>0</v>
      </c>
      <c r="L107" s="5">
        <f t="shared" si="14"/>
        <v>0</v>
      </c>
      <c r="M107" s="5">
        <f t="shared" si="15"/>
        <v>0.42327494672477933</v>
      </c>
      <c r="N107" s="5">
        <f t="shared" si="16"/>
        <v>0.39372055415327223</v>
      </c>
      <c r="O107" s="5">
        <f t="shared" si="17"/>
        <v>0.34861728931131997</v>
      </c>
      <c r="P107" s="5">
        <f t="shared" si="18"/>
        <v>0.35366691716720905</v>
      </c>
      <c r="Q107" s="5">
        <f t="shared" si="19"/>
        <v>0.35057565671532326</v>
      </c>
      <c r="R107" s="5">
        <f t="shared" si="20"/>
        <v>0.33120669070977177</v>
      </c>
      <c r="S107" s="5">
        <f t="shared" si="21"/>
        <v>0.327322278546118</v>
      </c>
      <c r="T107" s="5">
        <f t="shared" si="22"/>
        <v>0</v>
      </c>
      <c r="U107" s="5">
        <f t="shared" si="23"/>
        <v>0</v>
      </c>
    </row>
    <row r="108" spans="1:21" ht="12.75">
      <c r="A108" s="3">
        <f t="shared" si="24"/>
        <v>10</v>
      </c>
      <c r="B108" s="5">
        <f t="shared" si="6"/>
        <v>5.466666666666666</v>
      </c>
      <c r="C108" s="13">
        <f t="shared" si="7"/>
        <v>0.9033333333333333</v>
      </c>
      <c r="D108" s="5">
        <f t="shared" si="8"/>
        <v>0.48</v>
      </c>
      <c r="E108" s="5">
        <f t="shared" si="9"/>
        <v>0.61</v>
      </c>
      <c r="F108" s="5">
        <f t="shared" si="10"/>
        <v>0.66</v>
      </c>
      <c r="G108" s="5">
        <f t="shared" si="11"/>
        <v>0.71</v>
      </c>
      <c r="H108" s="5">
        <f t="shared" si="12"/>
        <v>0.72</v>
      </c>
      <c r="I108" s="5">
        <f t="shared" si="13"/>
        <v>0.79</v>
      </c>
      <c r="J108" s="5">
        <f t="shared" si="14"/>
        <v>0.82</v>
      </c>
      <c r="K108" s="5">
        <f t="shared" si="14"/>
        <v>0</v>
      </c>
      <c r="L108" s="5">
        <f t="shared" si="14"/>
        <v>0</v>
      </c>
      <c r="M108" s="5">
        <f t="shared" si="15"/>
        <v>0.572189057292073</v>
      </c>
      <c r="N108" s="5">
        <f t="shared" si="16"/>
        <v>0.4908273710347788</v>
      </c>
      <c r="O108" s="5">
        <f t="shared" si="17"/>
        <v>0.41396295630435365</v>
      </c>
      <c r="P108" s="5">
        <f t="shared" si="18"/>
        <v>0.37861467024065315</v>
      </c>
      <c r="Q108" s="5">
        <f t="shared" si="19"/>
        <v>0.39796886176040996</v>
      </c>
      <c r="R108" s="5">
        <f t="shared" si="20"/>
        <v>0.345697987787025</v>
      </c>
      <c r="S108" s="5">
        <f t="shared" si="21"/>
        <v>0.2836455535280326</v>
      </c>
      <c r="T108" s="5">
        <f t="shared" si="22"/>
        <v>0</v>
      </c>
      <c r="U108" s="5">
        <f t="shared" si="23"/>
        <v>0</v>
      </c>
    </row>
    <row r="109" spans="1:21" ht="12.75">
      <c r="A109" s="4">
        <v>11</v>
      </c>
      <c r="B109" s="5">
        <f>(G80+G81)/2</f>
        <v>4.877777777777777</v>
      </c>
      <c r="C109" s="13">
        <f aca="true" t="shared" si="25" ref="C109:L109">(K80+K81)/2</f>
        <v>0.8083333333333333</v>
      </c>
      <c r="D109" s="5">
        <f t="shared" si="25"/>
        <v>0.88</v>
      </c>
      <c r="E109" s="5">
        <f t="shared" si="25"/>
        <v>0.935</v>
      </c>
      <c r="F109" s="5">
        <f t="shared" si="25"/>
        <v>0.9450000000000001</v>
      </c>
      <c r="G109" s="5">
        <f t="shared" si="25"/>
        <v>0.94</v>
      </c>
      <c r="H109" s="5">
        <f t="shared" si="25"/>
        <v>0.985</v>
      </c>
      <c r="I109" s="5">
        <f t="shared" si="25"/>
        <v>1</v>
      </c>
      <c r="J109" s="5">
        <f t="shared" si="25"/>
        <v>0.98</v>
      </c>
      <c r="K109" s="5">
        <f t="shared" si="25"/>
        <v>0</v>
      </c>
      <c r="L109" s="5">
        <f t="shared" si="25"/>
        <v>0</v>
      </c>
      <c r="M109" s="5">
        <f t="shared" si="15"/>
        <v>0.5972610009474334</v>
      </c>
      <c r="N109" s="5">
        <f t="shared" si="16"/>
        <v>0.48024292742988944</v>
      </c>
      <c r="O109" s="5">
        <f t="shared" si="17"/>
        <v>0.4001606869732271</v>
      </c>
      <c r="P109" s="5">
        <f t="shared" si="18"/>
        <v>0.3289089874676311</v>
      </c>
      <c r="Q109" s="5">
        <f t="shared" si="19"/>
        <v>0.3432380372982062</v>
      </c>
      <c r="R109" s="5">
        <f t="shared" si="20"/>
        <v>0.27945609711371133</v>
      </c>
      <c r="S109" s="5">
        <f t="shared" si="21"/>
        <v>0.22324692379580804</v>
      </c>
      <c r="T109" s="5">
        <f t="shared" si="22"/>
        <v>0</v>
      </c>
      <c r="U109" s="5">
        <f t="shared" si="23"/>
        <v>0</v>
      </c>
    </row>
    <row r="110" spans="1:21" ht="12.75">
      <c r="A110" s="3">
        <v>12</v>
      </c>
      <c r="B110" s="5">
        <f aca="true" t="shared" si="26" ref="B110:B120">G82</f>
        <v>4.4</v>
      </c>
      <c r="C110" s="13">
        <f aca="true" t="shared" si="27" ref="C110:C120">K82</f>
        <v>0.7399999999999999</v>
      </c>
      <c r="D110" s="5">
        <f aca="true" t="shared" si="28" ref="D110:D120">L82</f>
        <v>1.14</v>
      </c>
      <c r="E110" s="5">
        <f aca="true" t="shared" si="29" ref="E110:E120">M82</f>
        <v>1.14</v>
      </c>
      <c r="F110" s="5">
        <f aca="true" t="shared" si="30" ref="F110:F120">N82</f>
        <v>1.1</v>
      </c>
      <c r="G110" s="5">
        <f aca="true" t="shared" si="31" ref="G110:G120">O82</f>
        <v>1.06</v>
      </c>
      <c r="H110" s="5">
        <f aca="true" t="shared" si="32" ref="H110:H120">P82</f>
        <v>1.1</v>
      </c>
      <c r="I110" s="5">
        <f aca="true" t="shared" si="33" ref="I110:I120">Q82</f>
        <v>1.09</v>
      </c>
      <c r="J110" s="5">
        <f aca="true" t="shared" si="34" ref="J110:L120">R82</f>
        <v>1.06</v>
      </c>
      <c r="K110" s="5">
        <f t="shared" si="34"/>
        <v>0</v>
      </c>
      <c r="L110" s="5">
        <f t="shared" si="34"/>
        <v>0</v>
      </c>
      <c r="M110" s="5">
        <f t="shared" si="15"/>
        <v>0.520692106228682</v>
      </c>
      <c r="N110" s="5">
        <f t="shared" si="16"/>
        <v>0.40024743258211665</v>
      </c>
      <c r="O110" s="5">
        <f t="shared" si="17"/>
        <v>0.32833090006652305</v>
      </c>
      <c r="P110" s="5">
        <f t="shared" si="18"/>
        <v>0.26355950312004234</v>
      </c>
      <c r="Q110" s="5">
        <f t="shared" si="19"/>
        <v>0.22663610412304735</v>
      </c>
      <c r="R110" s="5">
        <f t="shared" si="20"/>
        <v>0.1857312093849369</v>
      </c>
      <c r="S110" s="5">
        <f t="shared" si="21"/>
        <v>0.1556841297426066</v>
      </c>
      <c r="T110" s="5">
        <f t="shared" si="22"/>
        <v>0</v>
      </c>
      <c r="U110" s="5">
        <f t="shared" si="23"/>
        <v>0</v>
      </c>
    </row>
    <row r="111" spans="1:21" ht="12.75">
      <c r="A111" s="3">
        <f t="shared" si="24"/>
        <v>13</v>
      </c>
      <c r="B111" s="5">
        <f t="shared" si="26"/>
        <v>3.9111111111111105</v>
      </c>
      <c r="C111" s="13">
        <f t="shared" si="27"/>
        <v>0.66</v>
      </c>
      <c r="D111" s="5">
        <f t="shared" si="28"/>
        <v>1.38</v>
      </c>
      <c r="E111" s="5">
        <f t="shared" si="29"/>
        <v>1.3</v>
      </c>
      <c r="F111" s="5">
        <f t="shared" si="30"/>
        <v>1.25</v>
      </c>
      <c r="G111" s="5">
        <f t="shared" si="31"/>
        <v>1.18</v>
      </c>
      <c r="H111" s="5">
        <f t="shared" si="32"/>
        <v>1.18</v>
      </c>
      <c r="I111" s="5">
        <f t="shared" si="33"/>
        <v>1.16</v>
      </c>
      <c r="J111" s="5">
        <f t="shared" si="34"/>
        <v>1.12</v>
      </c>
      <c r="K111" s="5">
        <f t="shared" si="34"/>
        <v>0</v>
      </c>
      <c r="L111" s="5">
        <f t="shared" si="34"/>
        <v>0</v>
      </c>
      <c r="M111" s="5">
        <f t="shared" si="15"/>
        <v>0.42197372100378305</v>
      </c>
      <c r="N111" s="5">
        <f t="shared" si="16"/>
        <v>0.3595312404110695</v>
      </c>
      <c r="O111" s="5">
        <f t="shared" si="17"/>
        <v>0.28036366632853277</v>
      </c>
      <c r="P111" s="5">
        <f t="shared" si="18"/>
        <v>0.23862910467287946</v>
      </c>
      <c r="Q111" s="5">
        <f t="shared" si="19"/>
        <v>0.16914739880926385</v>
      </c>
      <c r="R111" s="5">
        <f t="shared" si="20"/>
        <v>0.14284133713749392</v>
      </c>
      <c r="S111" s="5">
        <f t="shared" si="21"/>
        <v>0.1133996976555019</v>
      </c>
      <c r="T111" s="5">
        <f t="shared" si="22"/>
        <v>0</v>
      </c>
      <c r="U111" s="5">
        <f t="shared" si="23"/>
        <v>0</v>
      </c>
    </row>
    <row r="112" spans="1:21" ht="12.75">
      <c r="A112" s="3">
        <f t="shared" si="24"/>
        <v>14</v>
      </c>
      <c r="B112" s="5">
        <f t="shared" si="26"/>
        <v>3.355555555555555</v>
      </c>
      <c r="C112" s="13">
        <f t="shared" si="27"/>
        <v>0.59</v>
      </c>
      <c r="D112" s="5">
        <f t="shared" si="28"/>
        <v>1.59</v>
      </c>
      <c r="E112" s="5">
        <f t="shared" si="29"/>
        <v>1.52</v>
      </c>
      <c r="F112" s="5">
        <f t="shared" si="30"/>
        <v>1.39</v>
      </c>
      <c r="G112" s="5">
        <f t="shared" si="31"/>
        <v>1.31</v>
      </c>
      <c r="H112" s="5">
        <f t="shared" si="32"/>
        <v>1.27</v>
      </c>
      <c r="I112" s="5">
        <f t="shared" si="33"/>
        <v>1.24</v>
      </c>
      <c r="J112" s="5">
        <f t="shared" si="34"/>
        <v>1.18</v>
      </c>
      <c r="K112" s="5">
        <f t="shared" si="34"/>
        <v>0</v>
      </c>
      <c r="L112" s="5">
        <f t="shared" si="34"/>
        <v>0</v>
      </c>
      <c r="M112" s="5">
        <f t="shared" si="15"/>
        <v>0.3260072797752631</v>
      </c>
      <c r="N112" s="5">
        <f t="shared" si="16"/>
        <v>0.32024119481054175</v>
      </c>
      <c r="O112" s="5">
        <f t="shared" si="17"/>
        <v>0.2663954624253567</v>
      </c>
      <c r="P112" s="5">
        <f t="shared" si="18"/>
        <v>0.2386154194548887</v>
      </c>
      <c r="Q112" s="5">
        <f t="shared" si="19"/>
        <v>0.16841634848478026</v>
      </c>
      <c r="R112" s="5">
        <f t="shared" si="20"/>
        <v>0.1307731121471877</v>
      </c>
      <c r="S112" s="5">
        <f t="shared" si="21"/>
        <v>0.08874412147396166</v>
      </c>
      <c r="T112" s="5">
        <f t="shared" si="22"/>
        <v>0</v>
      </c>
      <c r="U112" s="5">
        <f t="shared" si="23"/>
        <v>0</v>
      </c>
    </row>
    <row r="113" spans="1:21" ht="12.75">
      <c r="A113" s="3">
        <f t="shared" si="24"/>
        <v>15</v>
      </c>
      <c r="B113" s="5">
        <f t="shared" si="26"/>
        <v>2.9000000000000004</v>
      </c>
      <c r="C113" s="13">
        <f t="shared" si="27"/>
        <v>0.5133333333333333</v>
      </c>
      <c r="D113" s="5">
        <f t="shared" si="28"/>
        <v>1.69</v>
      </c>
      <c r="E113" s="5">
        <f t="shared" si="29"/>
        <v>1.63</v>
      </c>
      <c r="F113" s="5">
        <f t="shared" si="30"/>
        <v>1.51</v>
      </c>
      <c r="G113" s="5">
        <f t="shared" si="31"/>
        <v>1.41</v>
      </c>
      <c r="H113" s="5">
        <f t="shared" si="32"/>
        <v>1.34</v>
      </c>
      <c r="I113" s="5">
        <f t="shared" si="33"/>
        <v>1.28</v>
      </c>
      <c r="J113" s="5">
        <f t="shared" si="34"/>
        <v>1.2</v>
      </c>
      <c r="K113" s="5">
        <f t="shared" si="34"/>
        <v>0</v>
      </c>
      <c r="L113" s="5">
        <f t="shared" si="34"/>
        <v>0</v>
      </c>
      <c r="M113" s="5">
        <f t="shared" si="15"/>
        <v>0.26305065751686735</v>
      </c>
      <c r="N113" s="5">
        <f t="shared" si="16"/>
        <v>0.25908701569556125</v>
      </c>
      <c r="O113" s="5">
        <f t="shared" si="17"/>
        <v>0.2844736626101836</v>
      </c>
      <c r="P113" s="5">
        <f t="shared" si="18"/>
        <v>0.2738916535350474</v>
      </c>
      <c r="Q113" s="5">
        <f t="shared" si="19"/>
        <v>0.21676266701122449</v>
      </c>
      <c r="R113" s="5">
        <f t="shared" si="20"/>
        <v>0.1463575360265619</v>
      </c>
      <c r="S113" s="5">
        <f t="shared" si="21"/>
        <v>0.09566306210367644</v>
      </c>
      <c r="T113" s="5">
        <f t="shared" si="22"/>
        <v>0</v>
      </c>
      <c r="U113" s="5">
        <f t="shared" si="23"/>
        <v>0</v>
      </c>
    </row>
    <row r="114" spans="1:21" ht="12.75">
      <c r="A114" s="3">
        <f t="shared" si="24"/>
        <v>16</v>
      </c>
      <c r="B114" s="5">
        <f t="shared" si="26"/>
        <v>2.4444444444444455</v>
      </c>
      <c r="C114" s="13">
        <f t="shared" si="27"/>
        <v>0.4266666666666667</v>
      </c>
      <c r="D114" s="5">
        <f t="shared" si="28"/>
        <v>1.83</v>
      </c>
      <c r="E114" s="5">
        <f t="shared" si="29"/>
        <v>1.74</v>
      </c>
      <c r="F114" s="5">
        <f t="shared" si="30"/>
        <v>1.65</v>
      </c>
      <c r="G114" s="5">
        <f t="shared" si="31"/>
        <v>1.56</v>
      </c>
      <c r="H114" s="5">
        <f t="shared" si="32"/>
        <v>1.46</v>
      </c>
      <c r="I114" s="5">
        <f t="shared" si="33"/>
        <v>1.38</v>
      </c>
      <c r="J114" s="5">
        <f t="shared" si="34"/>
        <v>1.26</v>
      </c>
      <c r="K114" s="5">
        <f t="shared" si="34"/>
        <v>0</v>
      </c>
      <c r="L114" s="5">
        <f t="shared" si="34"/>
        <v>0</v>
      </c>
      <c r="M114" s="5">
        <f t="shared" si="15"/>
        <v>0.2076459012830804</v>
      </c>
      <c r="N114" s="5">
        <f t="shared" si="16"/>
        <v>0.22508519873834035</v>
      </c>
      <c r="O114" s="5">
        <f t="shared" si="17"/>
        <v>0.29117933645735067</v>
      </c>
      <c r="P114" s="5">
        <f t="shared" si="18"/>
        <v>0.30129060499109167</v>
      </c>
      <c r="Q114" s="5">
        <f t="shared" si="19"/>
        <v>0.28717187486617957</v>
      </c>
      <c r="R114" s="5">
        <f t="shared" si="20"/>
        <v>0.15609343144450197</v>
      </c>
      <c r="S114" s="5">
        <f t="shared" si="21"/>
        <v>0.12587001954946028</v>
      </c>
      <c r="T114" s="5">
        <f t="shared" si="22"/>
        <v>0</v>
      </c>
      <c r="U114" s="5">
        <f t="shared" si="23"/>
        <v>0</v>
      </c>
    </row>
    <row r="115" spans="1:21" ht="12.75">
      <c r="A115" s="3">
        <f t="shared" si="24"/>
        <v>17</v>
      </c>
      <c r="B115" s="5">
        <f t="shared" si="26"/>
        <v>1.9333333333333336</v>
      </c>
      <c r="C115" s="13">
        <f t="shared" si="27"/>
        <v>0.34</v>
      </c>
      <c r="D115" s="5">
        <f t="shared" si="28"/>
        <v>1.9</v>
      </c>
      <c r="E115" s="5">
        <f t="shared" si="29"/>
        <v>1.86</v>
      </c>
      <c r="F115" s="5">
        <f t="shared" si="30"/>
        <v>1.81</v>
      </c>
      <c r="G115" s="5">
        <f t="shared" si="31"/>
        <v>1.72</v>
      </c>
      <c r="H115" s="5">
        <f t="shared" si="32"/>
        <v>1.63</v>
      </c>
      <c r="I115" s="5">
        <f t="shared" si="33"/>
        <v>1.43</v>
      </c>
      <c r="J115" s="5">
        <f t="shared" si="34"/>
        <v>1.33</v>
      </c>
      <c r="K115" s="5">
        <f t="shared" si="34"/>
        <v>0</v>
      </c>
      <c r="L115" s="5">
        <f t="shared" si="34"/>
        <v>0</v>
      </c>
      <c r="M115" s="5">
        <f t="shared" si="15"/>
        <v>0.1381817754411844</v>
      </c>
      <c r="N115" s="5">
        <f t="shared" si="16"/>
        <v>0.17164203624145935</v>
      </c>
      <c r="O115" s="5">
        <f t="shared" si="17"/>
        <v>0.23483645145637655</v>
      </c>
      <c r="P115" s="5">
        <f t="shared" si="18"/>
        <v>0.26449139573180447</v>
      </c>
      <c r="Q115" s="5">
        <f t="shared" si="19"/>
        <v>0.30020102978601776</v>
      </c>
      <c r="R115" s="5">
        <f t="shared" si="20"/>
        <v>0.17567142567685523</v>
      </c>
      <c r="S115" s="5">
        <f t="shared" si="21"/>
        <v>0.13422248560357433</v>
      </c>
      <c r="T115" s="5">
        <f t="shared" si="22"/>
        <v>0</v>
      </c>
      <c r="U115" s="5">
        <f t="shared" si="23"/>
        <v>0</v>
      </c>
    </row>
    <row r="116" spans="1:21" ht="12.75">
      <c r="A116" s="3">
        <f t="shared" si="24"/>
        <v>18</v>
      </c>
      <c r="B116" s="5">
        <f t="shared" si="26"/>
        <v>1.4111111111111114</v>
      </c>
      <c r="C116" s="13">
        <f t="shared" si="27"/>
        <v>0.25</v>
      </c>
      <c r="D116" s="5">
        <f t="shared" si="28"/>
        <v>1.97</v>
      </c>
      <c r="E116" s="5">
        <f t="shared" si="29"/>
        <v>1.92</v>
      </c>
      <c r="F116" s="5">
        <f t="shared" si="30"/>
        <v>1.9</v>
      </c>
      <c r="G116" s="5">
        <f t="shared" si="31"/>
        <v>1.84</v>
      </c>
      <c r="H116" s="5">
        <f t="shared" si="32"/>
        <v>1.79</v>
      </c>
      <c r="I116" s="5">
        <f t="shared" si="33"/>
        <v>1.55</v>
      </c>
      <c r="J116" s="5">
        <f t="shared" si="34"/>
        <v>1.4</v>
      </c>
      <c r="K116" s="5">
        <f t="shared" si="34"/>
        <v>0</v>
      </c>
      <c r="L116" s="5">
        <f t="shared" si="34"/>
        <v>0</v>
      </c>
      <c r="M116" s="5">
        <f t="shared" si="15"/>
        <v>0.07424808921290722</v>
      </c>
      <c r="N116" s="5">
        <f t="shared" si="16"/>
        <v>0.10963939485155866</v>
      </c>
      <c r="O116" s="5">
        <f t="shared" si="17"/>
        <v>0.14960886083423497</v>
      </c>
      <c r="P116" s="5">
        <f t="shared" si="18"/>
        <v>0.19147852889011885</v>
      </c>
      <c r="Q116" s="5">
        <f t="shared" si="19"/>
        <v>0.23551463879337842</v>
      </c>
      <c r="R116" s="5">
        <f t="shared" si="20"/>
        <v>0.2190284587145415</v>
      </c>
      <c r="S116" s="5">
        <f t="shared" si="21"/>
        <v>0.12945747988226933</v>
      </c>
      <c r="T116" s="5">
        <f t="shared" si="22"/>
        <v>0</v>
      </c>
      <c r="U116" s="5">
        <f t="shared" si="23"/>
        <v>0</v>
      </c>
    </row>
    <row r="117" spans="1:21" ht="12.75">
      <c r="A117" s="3">
        <f t="shared" si="24"/>
        <v>19</v>
      </c>
      <c r="B117" s="5">
        <f t="shared" si="26"/>
        <v>0.9333333333333318</v>
      </c>
      <c r="C117" s="13">
        <f t="shared" si="27"/>
        <v>0.18000000000000002</v>
      </c>
      <c r="D117" s="5">
        <f t="shared" si="28"/>
        <v>1.97</v>
      </c>
      <c r="E117" s="5">
        <f t="shared" si="29"/>
        <v>1.96</v>
      </c>
      <c r="F117" s="5">
        <f t="shared" si="30"/>
        <v>1.95</v>
      </c>
      <c r="G117" s="5">
        <f t="shared" si="31"/>
        <v>1.91</v>
      </c>
      <c r="H117" s="5">
        <f t="shared" si="32"/>
        <v>1.87</v>
      </c>
      <c r="I117" s="5">
        <f t="shared" si="33"/>
        <v>1.66</v>
      </c>
      <c r="J117" s="5">
        <f t="shared" si="34"/>
        <v>1.46</v>
      </c>
      <c r="K117" s="5">
        <f t="shared" si="34"/>
        <v>0</v>
      </c>
      <c r="L117" s="5">
        <f t="shared" si="34"/>
        <v>0</v>
      </c>
      <c r="M117" s="5">
        <f t="shared" si="15"/>
        <v>0.032063811602478974</v>
      </c>
      <c r="N117" s="5">
        <f t="shared" si="16"/>
        <v>0.06751110098155229</v>
      </c>
      <c r="O117" s="5">
        <f t="shared" si="17"/>
        <v>0.08340637468668965</v>
      </c>
      <c r="P117" s="5">
        <f t="shared" si="18"/>
        <v>0.11117429564014046</v>
      </c>
      <c r="Q117" s="5">
        <f t="shared" si="19"/>
        <v>0.13906561945400844</v>
      </c>
      <c r="R117" s="5">
        <f t="shared" si="20"/>
        <v>0.2225250581139555</v>
      </c>
      <c r="S117" s="5">
        <f t="shared" si="21"/>
        <v>0.1171960189624896</v>
      </c>
      <c r="T117" s="5">
        <f t="shared" si="22"/>
        <v>0</v>
      </c>
      <c r="U117" s="5">
        <f t="shared" si="23"/>
        <v>0</v>
      </c>
    </row>
    <row r="118" spans="1:21" ht="12.75">
      <c r="A118" s="3">
        <f t="shared" si="24"/>
        <v>20</v>
      </c>
      <c r="B118" s="5">
        <f t="shared" si="26"/>
        <v>0.4222222222222207</v>
      </c>
      <c r="C118" s="13">
        <f t="shared" si="27"/>
        <v>0.12</v>
      </c>
      <c r="D118" s="5">
        <f t="shared" si="28"/>
        <v>1.99</v>
      </c>
      <c r="E118" s="5">
        <f t="shared" si="29"/>
        <v>1.99</v>
      </c>
      <c r="F118" s="5">
        <f t="shared" si="30"/>
        <v>1.98</v>
      </c>
      <c r="G118" s="5">
        <f t="shared" si="31"/>
        <v>1.95</v>
      </c>
      <c r="H118" s="5">
        <f t="shared" si="32"/>
        <v>1.92</v>
      </c>
      <c r="I118" s="5">
        <f t="shared" si="33"/>
        <v>1.79</v>
      </c>
      <c r="J118" s="5">
        <f t="shared" si="34"/>
        <v>1.52</v>
      </c>
      <c r="K118" s="5">
        <f t="shared" si="34"/>
        <v>0</v>
      </c>
      <c r="L118" s="5">
        <f t="shared" si="34"/>
        <v>0</v>
      </c>
      <c r="M118" s="5">
        <f t="shared" si="15"/>
        <v>0.021356810050289384</v>
      </c>
      <c r="N118" s="5">
        <f t="shared" si="16"/>
        <v>0.030558019277241805</v>
      </c>
      <c r="O118" s="5">
        <f t="shared" si="17"/>
        <v>0.03791703474540869</v>
      </c>
      <c r="P118" s="5">
        <f t="shared" si="18"/>
        <v>0.04675472267474593</v>
      </c>
      <c r="Q118" s="5">
        <f t="shared" si="19"/>
        <v>0.06666844181061378</v>
      </c>
      <c r="R118" s="5">
        <f t="shared" si="20"/>
        <v>0.14684809815509192</v>
      </c>
      <c r="S118" s="5">
        <f t="shared" si="21"/>
        <v>0.0945985228356756</v>
      </c>
      <c r="T118" s="5">
        <f t="shared" si="22"/>
        <v>0</v>
      </c>
      <c r="U118" s="5">
        <f t="shared" si="23"/>
        <v>0</v>
      </c>
    </row>
    <row r="119" spans="1:21" ht="12.75">
      <c r="A119" s="3">
        <f t="shared" si="24"/>
        <v>21</v>
      </c>
      <c r="B119" s="5">
        <f t="shared" si="26"/>
        <v>-0.13333333333333464</v>
      </c>
      <c r="C119" s="13">
        <f t="shared" si="27"/>
        <v>0.08666666666666667</v>
      </c>
      <c r="D119" s="5">
        <f t="shared" si="28"/>
        <v>2</v>
      </c>
      <c r="E119" s="5">
        <f t="shared" si="29"/>
        <v>1.99</v>
      </c>
      <c r="F119" s="5">
        <f t="shared" si="30"/>
        <v>1.99</v>
      </c>
      <c r="G119" s="5">
        <f t="shared" si="31"/>
        <v>1.95</v>
      </c>
      <c r="H119" s="5">
        <f t="shared" si="32"/>
        <v>1.94</v>
      </c>
      <c r="I119" s="5">
        <f t="shared" si="33"/>
        <v>1.83</v>
      </c>
      <c r="J119" s="5">
        <f t="shared" si="34"/>
        <v>1.56</v>
      </c>
      <c r="K119" s="5">
        <f t="shared" si="34"/>
        <v>0</v>
      </c>
      <c r="L119" s="5">
        <f t="shared" si="34"/>
        <v>0</v>
      </c>
      <c r="M119" s="5">
        <f aca="true" t="shared" si="35" ref="M119:U119">-SLOPE(D118:D120,$B118:$B120)</f>
        <v>0.006416212752322987</v>
      </c>
      <c r="N119" s="5">
        <f t="shared" si="35"/>
        <v>0.007425504645946825</v>
      </c>
      <c r="O119" s="5">
        <f t="shared" si="35"/>
        <v>0.006416212752322987</v>
      </c>
      <c r="P119" s="5">
        <f t="shared" si="35"/>
        <v>0.022276513937840477</v>
      </c>
      <c r="Q119" s="5">
        <f t="shared" si="35"/>
        <v>0.020257930150592802</v>
      </c>
      <c r="R119" s="5">
        <f t="shared" si="35"/>
        <v>0.04794136494713243</v>
      </c>
      <c r="S119" s="5">
        <f t="shared" si="35"/>
        <v>0.07764338353091957</v>
      </c>
      <c r="T119" s="5">
        <f t="shared" si="35"/>
        <v>0</v>
      </c>
      <c r="U119" s="5">
        <f t="shared" si="35"/>
        <v>0</v>
      </c>
    </row>
    <row r="120" spans="2:12" ht="12.75">
      <c r="B120" s="5">
        <f t="shared" si="26"/>
        <v>-1</v>
      </c>
      <c r="C120" s="13">
        <f t="shared" si="27"/>
        <v>0.06</v>
      </c>
      <c r="D120" s="5">
        <f t="shared" si="28"/>
        <v>2</v>
      </c>
      <c r="E120" s="5">
        <f t="shared" si="29"/>
        <v>2</v>
      </c>
      <c r="F120" s="5">
        <f t="shared" si="30"/>
        <v>1.99</v>
      </c>
      <c r="G120" s="5">
        <f t="shared" si="31"/>
        <v>1.98</v>
      </c>
      <c r="H120" s="5">
        <f t="shared" si="32"/>
        <v>1.95</v>
      </c>
      <c r="I120" s="5">
        <f t="shared" si="33"/>
        <v>1.86</v>
      </c>
      <c r="J120" s="5">
        <f t="shared" si="34"/>
        <v>1.63</v>
      </c>
      <c r="K120" s="5">
        <f t="shared" si="34"/>
        <v>0</v>
      </c>
      <c r="L120" s="5">
        <f t="shared" si="34"/>
        <v>0</v>
      </c>
    </row>
    <row r="121" spans="2:12" ht="12.75">
      <c r="B121" s="5"/>
      <c r="C121" s="13"/>
      <c r="D121" s="5"/>
      <c r="E121" s="5"/>
      <c r="F121" s="5"/>
      <c r="G121" s="5"/>
      <c r="H121" s="5"/>
      <c r="I121" s="5"/>
      <c r="J121" s="5"/>
      <c r="K121" s="5"/>
      <c r="L121" s="5"/>
    </row>
  </sheetData>
  <mergeCells count="2">
    <mergeCell ref="B65:F65"/>
    <mergeCell ref="H65:K65"/>
  </mergeCells>
  <printOptions/>
  <pageMargins left="0.2" right="0.2" top="0.25" bottom="0.53" header="0.2" footer="0.5"/>
  <pageSetup fitToHeight="10" horizontalDpi="600" verticalDpi="600" orientation="portrait" scale="90" r:id="rId2"/>
  <headerFooter alignWithMargins="0">
    <oddFooter>&amp;LFile:  &amp;F, Sheet:  &amp;A&amp;CPage:  &amp;P&amp;RDate and Time Printed: 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zoomScale="75" zoomScaleNormal="75" workbookViewId="0" topLeftCell="A121">
      <selection activeCell="H6" sqref="H6"/>
    </sheetView>
  </sheetViews>
  <sheetFormatPr defaultColWidth="9.140625" defaultRowHeight="12.75"/>
  <cols>
    <col min="8" max="8" width="5.7109375" style="0" customWidth="1"/>
    <col min="16" max="16" width="3.140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2</v>
      </c>
      <c r="B2" s="3"/>
      <c r="C2" s="3"/>
      <c r="D2" s="3"/>
      <c r="E2" s="3"/>
      <c r="F2" s="3"/>
      <c r="G2" s="3"/>
      <c r="H2" s="3"/>
      <c r="I2" s="4" t="s">
        <v>2</v>
      </c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4" t="s">
        <v>2</v>
      </c>
      <c r="B24" s="3"/>
      <c r="C24" s="3"/>
      <c r="D24" s="3"/>
      <c r="E24" s="3"/>
      <c r="F24" s="3"/>
      <c r="G24" s="3"/>
      <c r="H24" s="3"/>
      <c r="I24" s="4" t="s">
        <v>2</v>
      </c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4" t="s">
        <v>2</v>
      </c>
      <c r="B45" s="3"/>
      <c r="C45" s="3"/>
      <c r="D45" s="3"/>
      <c r="E45" s="3"/>
      <c r="F45" s="3"/>
      <c r="G45" s="3"/>
      <c r="H45" s="3"/>
      <c r="I45" s="4" t="s">
        <v>2</v>
      </c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4" t="s">
        <v>2</v>
      </c>
      <c r="B67" s="3"/>
      <c r="C67" s="3"/>
      <c r="D67" s="3"/>
      <c r="E67" s="3"/>
      <c r="F67" s="3"/>
      <c r="G67" s="3"/>
      <c r="H67" s="3"/>
      <c r="I67" s="4" t="s">
        <v>2</v>
      </c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</sheetData>
  <printOptions/>
  <pageMargins left="0.39" right="0.25" top="0.51" bottom="0.48" header="0.5" footer="0.5"/>
  <pageSetup fitToHeight="10" fitToWidth="1" horizontalDpi="600" verticalDpi="600" orientation="landscape" scale="97" r:id="rId2"/>
  <headerFooter alignWithMargins="0">
    <oddFooter>&amp;LFile: &amp;F,  Tab: &amp;A&amp;CPage: &amp;P&amp;RDate &amp; Time Printed:  &amp;D, &amp;T</oddFooter>
  </headerFooter>
  <rowBreaks count="3" manualBreakCount="3">
    <brk id="43" max="255" man="1"/>
    <brk id="86" max="255" man="1"/>
    <brk id="1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zoomScale="75" zoomScaleNormal="75" workbookViewId="0" topLeftCell="A27">
      <selection activeCell="L44" sqref="L44"/>
    </sheetView>
  </sheetViews>
  <sheetFormatPr defaultColWidth="9.140625" defaultRowHeight="12.75"/>
  <cols>
    <col min="1" max="1" width="6.421875" style="0" bestFit="1" customWidth="1"/>
    <col min="2" max="2" width="8.140625" style="0" customWidth="1"/>
    <col min="3" max="3" width="5.421875" style="0" customWidth="1"/>
    <col min="4" max="4" width="7.7109375" style="0" customWidth="1"/>
    <col min="5" max="5" width="9.421875" style="0" customWidth="1"/>
  </cols>
  <sheetData>
    <row r="1" spans="3:14" ht="12.75">
      <c r="C1" s="4" t="str">
        <f>'Data &amp; Print Graphs'!B95</f>
        <v>Zone</v>
      </c>
      <c r="D1" t="str">
        <f>'Data &amp; Print Graphs'!C94</f>
        <v>Avg</v>
      </c>
      <c r="L1" t="s">
        <v>6</v>
      </c>
      <c r="M1" t="s">
        <v>4</v>
      </c>
      <c r="N1" t="s">
        <v>5</v>
      </c>
    </row>
    <row r="2" spans="3:4" ht="12.75">
      <c r="C2" s="4" t="str">
        <f>'Data &amp; Print Graphs'!B96</f>
        <v>Calc.</v>
      </c>
      <c r="D2" t="s">
        <v>23</v>
      </c>
    </row>
    <row r="3" spans="2:14" ht="12.75">
      <c r="B3" t="s">
        <v>0</v>
      </c>
      <c r="C3" s="3"/>
      <c r="D3" s="2"/>
      <c r="L3" s="2"/>
      <c r="N3" s="1">
        <f>SLOPE(D$5:D$26,C$5:C$26)</f>
        <v>0.15969328399168453</v>
      </c>
    </row>
    <row r="4" spans="4:14" ht="12.75">
      <c r="D4" s="2"/>
      <c r="L4" s="2"/>
      <c r="N4" s="1">
        <f>SLOPE(D$5:D$26,C$5:C$26)</f>
        <v>0.15969328399168453</v>
      </c>
    </row>
    <row r="5" spans="2:14" ht="12.75">
      <c r="B5" t="s">
        <v>2</v>
      </c>
      <c r="C5" s="5">
        <f>'Data &amp; Print Graphs'!B98</f>
        <v>10</v>
      </c>
      <c r="D5" s="1">
        <f>'Data &amp; Print Graphs'!C98</f>
        <v>1.6433333333333333</v>
      </c>
      <c r="L5" s="2">
        <f>0.05+(C5*N5)</f>
        <v>1.6469328399168452</v>
      </c>
      <c r="M5" s="1">
        <f>SLOPE(D3:D7,C3:C7)</f>
        <v>0.13891454965358005</v>
      </c>
      <c r="N5" s="1">
        <f>SLOPE(D$5:D$26,C$5:C$26)</f>
        <v>0.15969328399168453</v>
      </c>
    </row>
    <row r="6" spans="2:14" ht="12.75">
      <c r="B6">
        <v>1</v>
      </c>
      <c r="C6" s="5">
        <f>'Data &amp; Print Graphs'!B99</f>
        <v>9.833333333333334</v>
      </c>
      <c r="D6" s="1">
        <f>'Data &amp; Print Graphs'!C99</f>
        <v>1.6000000000000003</v>
      </c>
      <c r="L6" s="2">
        <f aca="true" t="shared" si="0" ref="L6:L26">0.05+(C6*N6)</f>
        <v>1.620317292584898</v>
      </c>
      <c r="M6" s="1">
        <f>SLOPE(D4:D8,C4:C8)</f>
        <v>0.14114129080488422</v>
      </c>
      <c r="N6" s="1">
        <f aca="true" t="shared" si="1" ref="N6:N26">SLOPE(D$5:D$26,C$5:C$26)</f>
        <v>0.15969328399168453</v>
      </c>
    </row>
    <row r="7" spans="2:14" ht="12.75">
      <c r="B7">
        <f aca="true" t="shared" si="2" ref="B7:B15">B6+1</f>
        <v>2</v>
      </c>
      <c r="C7" s="5">
        <f>'Data &amp; Print Graphs'!B100</f>
        <v>9.322222222222223</v>
      </c>
      <c r="D7" s="1">
        <f>'Data &amp; Print Graphs'!C100</f>
        <v>1.5433333333333332</v>
      </c>
      <c r="L7" s="2">
        <f t="shared" si="0"/>
        <v>1.538696280766926</v>
      </c>
      <c r="M7" s="1">
        <f aca="true" t="shared" si="3" ref="M7:M24">SLOPE(D5:D9,C5:C9)</f>
        <v>0.13788333799913488</v>
      </c>
      <c r="N7" s="1">
        <f t="shared" si="1"/>
        <v>0.15969328399168453</v>
      </c>
    </row>
    <row r="8" spans="2:14" ht="12.75">
      <c r="B8">
        <f t="shared" si="2"/>
        <v>3</v>
      </c>
      <c r="C8" s="5">
        <f>'Data &amp; Print Graphs'!B101</f>
        <v>8.811111111111112</v>
      </c>
      <c r="D8" s="1">
        <f>'Data &amp; Print Graphs'!C101</f>
        <v>1.4666666666666668</v>
      </c>
      <c r="L8" s="2">
        <f t="shared" si="0"/>
        <v>1.457075268948954</v>
      </c>
      <c r="M8" s="1">
        <f t="shared" si="3"/>
        <v>0.14266578384435177</v>
      </c>
      <c r="N8" s="1">
        <f t="shared" si="1"/>
        <v>0.15969328399168453</v>
      </c>
    </row>
    <row r="9" spans="2:14" ht="12.75">
      <c r="B9">
        <f t="shared" si="2"/>
        <v>4</v>
      </c>
      <c r="C9" s="5">
        <f>'Data &amp; Print Graphs'!B102</f>
        <v>8.333333333333334</v>
      </c>
      <c r="D9" s="1">
        <f>'Data &amp; Print Graphs'!C102</f>
        <v>1.4066666666666665</v>
      </c>
      <c r="L9" s="2">
        <f t="shared" si="0"/>
        <v>1.3807773665973713</v>
      </c>
      <c r="M9" s="1">
        <f t="shared" si="3"/>
        <v>0.1633671997761371</v>
      </c>
      <c r="N9" s="1">
        <f t="shared" si="1"/>
        <v>0.15969328399168453</v>
      </c>
    </row>
    <row r="10" spans="2:14" ht="12.75">
      <c r="B10">
        <f t="shared" si="2"/>
        <v>5</v>
      </c>
      <c r="C10" s="5">
        <f>'Data &amp; Print Graphs'!B103</f>
        <v>7.866666666666667</v>
      </c>
      <c r="D10" s="1">
        <f>'Data &amp; Print Graphs'!C103</f>
        <v>1.3166666666666667</v>
      </c>
      <c r="L10" s="2">
        <f t="shared" si="0"/>
        <v>1.3062538340679184</v>
      </c>
      <c r="M10" s="1">
        <f t="shared" si="3"/>
        <v>0.169547846210947</v>
      </c>
      <c r="N10" s="1">
        <f t="shared" si="1"/>
        <v>0.15969328399168453</v>
      </c>
    </row>
    <row r="11" spans="2:14" ht="12.75">
      <c r="B11">
        <f t="shared" si="2"/>
        <v>6</v>
      </c>
      <c r="C11" s="5">
        <f>'Data &amp; Print Graphs'!B104</f>
        <v>7.4</v>
      </c>
      <c r="D11" s="1">
        <f>'Data &amp; Print Graphs'!C104</f>
        <v>1.2266666666666666</v>
      </c>
      <c r="L11" s="2">
        <f t="shared" si="0"/>
        <v>1.2317303015384657</v>
      </c>
      <c r="M11" s="1">
        <f t="shared" si="3"/>
        <v>0.1751637053942792</v>
      </c>
      <c r="N11" s="1">
        <f t="shared" si="1"/>
        <v>0.15969328399168453</v>
      </c>
    </row>
    <row r="12" spans="2:14" ht="12.75">
      <c r="B12">
        <f t="shared" si="2"/>
        <v>7</v>
      </c>
      <c r="C12" s="5">
        <f>'Data &amp; Print Graphs'!B105</f>
        <v>6.9</v>
      </c>
      <c r="D12" s="1">
        <f>'Data &amp; Print Graphs'!C105</f>
        <v>1.153333333333333</v>
      </c>
      <c r="L12" s="2">
        <f t="shared" si="0"/>
        <v>1.1518836595426234</v>
      </c>
      <c r="M12" s="1">
        <f t="shared" si="3"/>
        <v>0.16745764131777907</v>
      </c>
      <c r="N12" s="1">
        <f t="shared" si="1"/>
        <v>0.15969328399168453</v>
      </c>
    </row>
    <row r="13" spans="2:14" ht="12.75">
      <c r="B13">
        <f t="shared" si="2"/>
        <v>8</v>
      </c>
      <c r="C13" s="5">
        <f>'Data &amp; Print Graphs'!B106</f>
        <v>6.41111111111111</v>
      </c>
      <c r="D13" s="1">
        <f>'Data &amp; Print Graphs'!C106</f>
        <v>1.0666666666666667</v>
      </c>
      <c r="L13" s="2">
        <f t="shared" si="0"/>
        <v>1.0738113873689106</v>
      </c>
      <c r="M13" s="1">
        <f t="shared" si="3"/>
        <v>0.16751558702314265</v>
      </c>
      <c r="N13" s="1">
        <f t="shared" si="1"/>
        <v>0.15969328399168453</v>
      </c>
    </row>
    <row r="14" spans="2:14" ht="12.75">
      <c r="B14">
        <f t="shared" si="2"/>
        <v>9</v>
      </c>
      <c r="C14" s="5">
        <f>'Data &amp; Print Graphs'!B107</f>
        <v>5.933333333333334</v>
      </c>
      <c r="D14" s="1">
        <f>'Data &amp; Print Graphs'!C107</f>
        <v>0.9899999999999999</v>
      </c>
      <c r="L14" s="2">
        <f t="shared" si="0"/>
        <v>0.9975134850173283</v>
      </c>
      <c r="M14" s="1">
        <f t="shared" si="3"/>
        <v>0.17095835066246792</v>
      </c>
      <c r="N14" s="1">
        <f t="shared" si="1"/>
        <v>0.15969328399168453</v>
      </c>
    </row>
    <row r="15" spans="2:14" ht="12.75">
      <c r="B15">
        <f t="shared" si="2"/>
        <v>10</v>
      </c>
      <c r="C15" s="5">
        <f>'Data &amp; Print Graphs'!B108</f>
        <v>5.466666666666666</v>
      </c>
      <c r="D15" s="1">
        <f>'Data &amp; Print Graphs'!C108</f>
        <v>0.9033333333333333</v>
      </c>
      <c r="L15" s="2">
        <f t="shared" si="0"/>
        <v>0.9229899524878754</v>
      </c>
      <c r="M15" s="1">
        <f t="shared" si="3"/>
        <v>0.16436951408410314</v>
      </c>
      <c r="N15" s="1">
        <f t="shared" si="1"/>
        <v>0.15969328399168453</v>
      </c>
    </row>
    <row r="16" spans="2:14" ht="12.75">
      <c r="B16" s="6">
        <v>11</v>
      </c>
      <c r="C16" s="5">
        <f>'Data &amp; Print Graphs'!B109</f>
        <v>4.877777777777777</v>
      </c>
      <c r="D16" s="1">
        <f>'Data &amp; Print Graphs'!C109</f>
        <v>0.8083333333333333</v>
      </c>
      <c r="L16" s="2">
        <f t="shared" si="0"/>
        <v>0.8289483519149945</v>
      </c>
      <c r="M16" s="1">
        <f t="shared" si="3"/>
        <v>0.16108121884911641</v>
      </c>
      <c r="N16" s="1">
        <f t="shared" si="1"/>
        <v>0.15969328399168453</v>
      </c>
    </row>
    <row r="17" spans="2:14" ht="12.75">
      <c r="B17">
        <v>12</v>
      </c>
      <c r="C17" s="5">
        <f>'Data &amp; Print Graphs'!B110</f>
        <v>4.4</v>
      </c>
      <c r="D17" s="1">
        <f>'Data &amp; Print Graphs'!C110</f>
        <v>0.7399999999999999</v>
      </c>
      <c r="L17" s="2">
        <f t="shared" si="0"/>
        <v>0.7526504495634121</v>
      </c>
      <c r="M17" s="1">
        <f t="shared" si="3"/>
        <v>0.14935430099648303</v>
      </c>
      <c r="N17" s="1">
        <f t="shared" si="1"/>
        <v>0.15969328399168453</v>
      </c>
    </row>
    <row r="18" spans="2:14" ht="12.75">
      <c r="B18">
        <f aca="true" t="shared" si="4" ref="B18:B26">B17+1</f>
        <v>13</v>
      </c>
      <c r="C18" s="5">
        <f>'Data &amp; Print Graphs'!B111</f>
        <v>3.9111111111111105</v>
      </c>
      <c r="D18" s="1">
        <f>'Data &amp; Print Graphs'!C111</f>
        <v>0.66</v>
      </c>
      <c r="L18" s="2">
        <f t="shared" si="0"/>
        <v>0.6745781773896995</v>
      </c>
      <c r="M18" s="1">
        <f t="shared" si="3"/>
        <v>0.14786094937333466</v>
      </c>
      <c r="N18" s="1">
        <f t="shared" si="1"/>
        <v>0.15969328399168453</v>
      </c>
    </row>
    <row r="19" spans="2:14" ht="12.75">
      <c r="B19">
        <f t="shared" si="4"/>
        <v>14</v>
      </c>
      <c r="C19" s="5">
        <f>'Data &amp; Print Graphs'!B112</f>
        <v>3.355555555555555</v>
      </c>
      <c r="D19" s="1">
        <f>'Data &amp; Print Graphs'!C112</f>
        <v>0.59</v>
      </c>
      <c r="L19" s="2">
        <f t="shared" si="0"/>
        <v>0.5858596862832081</v>
      </c>
      <c r="M19" s="1">
        <f t="shared" si="3"/>
        <v>0.15671354717902794</v>
      </c>
      <c r="N19" s="1">
        <f t="shared" si="1"/>
        <v>0.15969328399168453</v>
      </c>
    </row>
    <row r="20" spans="2:14" ht="12.75">
      <c r="B20">
        <f t="shared" si="4"/>
        <v>15</v>
      </c>
      <c r="C20" s="5">
        <f>'Data &amp; Print Graphs'!B113</f>
        <v>2.9000000000000004</v>
      </c>
      <c r="D20" s="1">
        <f>'Data &amp; Print Graphs'!C113</f>
        <v>0.5133333333333333</v>
      </c>
      <c r="L20" s="2">
        <f t="shared" si="0"/>
        <v>0.5131105235758853</v>
      </c>
      <c r="M20" s="1">
        <f t="shared" si="3"/>
        <v>0.1647026362916997</v>
      </c>
      <c r="N20" s="1">
        <f t="shared" si="1"/>
        <v>0.15969328399168453</v>
      </c>
    </row>
    <row r="21" spans="2:14" ht="12.75">
      <c r="B21">
        <f t="shared" si="4"/>
        <v>16</v>
      </c>
      <c r="C21" s="5">
        <f>'Data &amp; Print Graphs'!B114</f>
        <v>2.4444444444444455</v>
      </c>
      <c r="D21" s="1">
        <f>'Data &amp; Print Graphs'!C114</f>
        <v>0.4266666666666667</v>
      </c>
      <c r="L21" s="2">
        <f t="shared" si="0"/>
        <v>0.44036136086856237</v>
      </c>
      <c r="M21" s="1">
        <f t="shared" si="3"/>
        <v>0.17568362031089818</v>
      </c>
      <c r="N21" s="1">
        <f t="shared" si="1"/>
        <v>0.15969328399168453</v>
      </c>
    </row>
    <row r="22" spans="2:14" ht="12.75">
      <c r="B22">
        <f t="shared" si="4"/>
        <v>17</v>
      </c>
      <c r="C22" s="5">
        <f>'Data &amp; Print Graphs'!B115</f>
        <v>1.9333333333333336</v>
      </c>
      <c r="D22" s="1">
        <f>'Data &amp; Print Graphs'!C115</f>
        <v>0.34</v>
      </c>
      <c r="L22" s="2">
        <f t="shared" si="0"/>
        <v>0.3587403490505901</v>
      </c>
      <c r="M22" s="1">
        <f t="shared" si="3"/>
        <v>0.1697490845789061</v>
      </c>
      <c r="N22" s="1">
        <f t="shared" si="1"/>
        <v>0.15969328399168453</v>
      </c>
    </row>
    <row r="23" spans="2:14" ht="12.75">
      <c r="B23">
        <f t="shared" si="4"/>
        <v>18</v>
      </c>
      <c r="C23" s="5">
        <f>'Data &amp; Print Graphs'!B116</f>
        <v>1.4111111111111114</v>
      </c>
      <c r="D23" s="1">
        <f>'Data &amp; Print Graphs'!C116</f>
        <v>0.25</v>
      </c>
      <c r="L23" s="2">
        <f t="shared" si="0"/>
        <v>0.27534496741048825</v>
      </c>
      <c r="M23" s="1">
        <f t="shared" si="3"/>
        <v>0.15338197058481098</v>
      </c>
      <c r="N23" s="1">
        <f t="shared" si="1"/>
        <v>0.15969328399168453</v>
      </c>
    </row>
    <row r="24" spans="2:14" ht="12.75">
      <c r="B24">
        <f t="shared" si="4"/>
        <v>19</v>
      </c>
      <c r="C24" s="5">
        <f>'Data &amp; Print Graphs'!B117</f>
        <v>0.9333333333333318</v>
      </c>
      <c r="D24" s="1">
        <f>'Data &amp; Print Graphs'!C117</f>
        <v>0.18000000000000002</v>
      </c>
      <c r="L24" s="2">
        <f t="shared" si="0"/>
        <v>0.1990470650589053</v>
      </c>
      <c r="M24" s="1">
        <f t="shared" si="3"/>
        <v>0.12387231481133133</v>
      </c>
      <c r="N24" s="1">
        <f t="shared" si="1"/>
        <v>0.15969328399168453</v>
      </c>
    </row>
    <row r="25" spans="2:14" ht="12.75">
      <c r="B25">
        <f t="shared" si="4"/>
        <v>20</v>
      </c>
      <c r="C25" s="5">
        <f>'Data &amp; Print Graphs'!B118</f>
        <v>0.4222222222222207</v>
      </c>
      <c r="D25" s="1">
        <f>'Data &amp; Print Graphs'!C118</f>
        <v>0.12</v>
      </c>
      <c r="L25" s="2">
        <f t="shared" si="0"/>
        <v>0.11742605324093323</v>
      </c>
      <c r="M25" s="1"/>
      <c r="N25" s="1">
        <f t="shared" si="1"/>
        <v>0.15969328399168453</v>
      </c>
    </row>
    <row r="26" spans="2:14" ht="12.75">
      <c r="B26">
        <f t="shared" si="4"/>
        <v>21</v>
      </c>
      <c r="C26" s="5">
        <f>'Data &amp; Print Graphs'!B119</f>
        <v>-0.13333333333333464</v>
      </c>
      <c r="D26" s="1">
        <f>'Data &amp; Print Graphs'!C119</f>
        <v>0.08666666666666667</v>
      </c>
      <c r="L26" s="2">
        <f t="shared" si="0"/>
        <v>0.028707562134441856</v>
      </c>
      <c r="N26" s="1">
        <f t="shared" si="1"/>
        <v>0.15969328399168453</v>
      </c>
    </row>
    <row r="27" spans="2:4" ht="12.75">
      <c r="B27" t="s">
        <v>1</v>
      </c>
      <c r="C27">
        <f>'Data &amp; Print Graphs'!B120</f>
        <v>-1</v>
      </c>
      <c r="D27" s="1">
        <f>'Data &amp; Print Graphs'!C120</f>
        <v>0.06</v>
      </c>
    </row>
  </sheetData>
  <printOptions/>
  <pageMargins left="0.75" right="0.24" top="0.83" bottom="0.21" header="0.5" footer="0.21"/>
  <pageSetup fitToHeight="1" fitToWidth="1" horizontalDpi="300" verticalDpi="300" orientation="portrait" scale="95" r:id="rId2"/>
  <headerFooter alignWithMargins="0">
    <oddFooter>&amp;LFile:  &amp;F,  Sheet:  &amp;A&amp;CPage:  &amp;P&amp;RDate and Time Printed:  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0" zoomScaleNormal="70" workbookViewId="0" topLeftCell="A1">
      <selection activeCell="M2" sqref="M2:M28"/>
    </sheetView>
  </sheetViews>
  <sheetFormatPr defaultColWidth="9.140625" defaultRowHeight="12.75"/>
  <cols>
    <col min="2" max="10" width="11.00390625" style="0" customWidth="1"/>
    <col min="11" max="12" width="10.28125" style="0" customWidth="1"/>
    <col min="13" max="13" width="9.57421875" style="0" customWidth="1"/>
  </cols>
  <sheetData>
    <row r="1" spans="1:13" ht="12.75">
      <c r="A1" s="4"/>
      <c r="B1" s="25" t="s">
        <v>24</v>
      </c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</row>
    <row r="2" spans="1:24" s="53" customFormat="1" ht="12.75">
      <c r="A2" s="52" t="s">
        <v>0</v>
      </c>
      <c r="B2" s="36" t="s">
        <v>25</v>
      </c>
      <c r="C2" s="36" t="s">
        <v>26</v>
      </c>
      <c r="D2" s="36" t="s">
        <v>27</v>
      </c>
      <c r="E2" s="36" t="s">
        <v>28</v>
      </c>
      <c r="F2" s="36" t="s">
        <v>29</v>
      </c>
      <c r="G2" s="36" t="s">
        <v>30</v>
      </c>
      <c r="H2" s="36" t="s">
        <v>31</v>
      </c>
      <c r="I2" s="36" t="s">
        <v>32</v>
      </c>
      <c r="J2" s="36" t="s">
        <v>33</v>
      </c>
      <c r="K2" s="36" t="s">
        <v>34</v>
      </c>
      <c r="L2" s="36" t="s">
        <v>35</v>
      </c>
      <c r="M2" s="36" t="s">
        <v>36</v>
      </c>
      <c r="O2" s="39" t="s">
        <v>39</v>
      </c>
      <c r="P2" s="53" t="s">
        <v>40</v>
      </c>
      <c r="Q2" s="53" t="s">
        <v>41</v>
      </c>
      <c r="R2" s="39" t="s">
        <v>38</v>
      </c>
      <c r="S2" s="53" t="s">
        <v>42</v>
      </c>
      <c r="T2" s="53" t="s">
        <v>43</v>
      </c>
      <c r="U2" s="53" t="s">
        <v>44</v>
      </c>
      <c r="V2" s="53" t="s">
        <v>45</v>
      </c>
      <c r="W2" s="53" t="s">
        <v>46</v>
      </c>
      <c r="X2" s="53" t="s">
        <v>47</v>
      </c>
    </row>
    <row r="3" spans="1:13" ht="12.75">
      <c r="A3" s="4"/>
      <c r="B3" s="20"/>
      <c r="C3" s="20"/>
      <c r="D3" s="20"/>
      <c r="E3" s="20"/>
      <c r="F3" s="20"/>
      <c r="G3" s="20"/>
      <c r="H3" s="28"/>
      <c r="I3" s="21"/>
      <c r="J3" s="29"/>
      <c r="K3" s="21"/>
      <c r="L3" s="21"/>
      <c r="M3" s="21"/>
    </row>
    <row r="4" spans="1:13" ht="12.75">
      <c r="A4" s="4"/>
      <c r="B4" s="20"/>
      <c r="C4" s="20"/>
      <c r="D4" s="20"/>
      <c r="E4" s="20"/>
      <c r="F4" s="20"/>
      <c r="G4" s="20"/>
      <c r="H4" s="28"/>
      <c r="I4" s="21"/>
      <c r="J4" s="29"/>
      <c r="K4" s="21"/>
      <c r="L4" s="21"/>
      <c r="M4" s="21"/>
    </row>
    <row r="5" spans="1:24" ht="12.75">
      <c r="A5" s="4" t="s">
        <v>1</v>
      </c>
      <c r="B5" s="28">
        <v>-0.03</v>
      </c>
      <c r="C5" s="28">
        <v>-0.03</v>
      </c>
      <c r="D5" s="28">
        <v>-0.03</v>
      </c>
      <c r="E5" s="21">
        <v>-0.03</v>
      </c>
      <c r="F5" s="28">
        <v>-0.03</v>
      </c>
      <c r="G5" s="21">
        <v>-0.03</v>
      </c>
      <c r="H5" s="30">
        <v>-0.02</v>
      </c>
      <c r="I5" s="20">
        <v>-0.02</v>
      </c>
      <c r="J5" s="33">
        <v>-0.01</v>
      </c>
      <c r="K5" s="20">
        <v>0</v>
      </c>
      <c r="L5" s="20">
        <v>0.01</v>
      </c>
      <c r="M5" s="20">
        <v>0.02</v>
      </c>
      <c r="O5" s="40">
        <v>-0.03</v>
      </c>
      <c r="P5" s="40">
        <v>-0.03</v>
      </c>
      <c r="Q5" s="40">
        <v>-0.03</v>
      </c>
      <c r="R5" s="40">
        <v>-0.03</v>
      </c>
      <c r="S5" s="40">
        <v>-0.03</v>
      </c>
      <c r="T5" s="40">
        <v>-0.03</v>
      </c>
      <c r="U5" s="40">
        <v>-0.03</v>
      </c>
      <c r="V5" s="40">
        <v>-0.03</v>
      </c>
      <c r="W5" s="40">
        <v>-0.03</v>
      </c>
      <c r="X5" s="40">
        <v>-0.02</v>
      </c>
    </row>
    <row r="6" spans="1:24" ht="12.75">
      <c r="A6" s="3">
        <v>1</v>
      </c>
      <c r="B6" s="20">
        <v>-0.03</v>
      </c>
      <c r="C6" s="20">
        <v>-0.03</v>
      </c>
      <c r="D6" s="20">
        <v>-0.03</v>
      </c>
      <c r="E6" s="20">
        <v>-0.03</v>
      </c>
      <c r="F6" s="20">
        <v>-0.02</v>
      </c>
      <c r="G6" s="20">
        <v>-0.01</v>
      </c>
      <c r="H6" s="30">
        <v>-0.01</v>
      </c>
      <c r="I6" s="20">
        <v>-0.01</v>
      </c>
      <c r="J6" s="33">
        <v>0.01</v>
      </c>
      <c r="K6" s="20">
        <v>0.03</v>
      </c>
      <c r="L6" s="20">
        <v>0.04</v>
      </c>
      <c r="M6" s="20">
        <v>0.05</v>
      </c>
      <c r="O6" s="40">
        <v>-0.03</v>
      </c>
      <c r="P6" s="40">
        <v>-0.03</v>
      </c>
      <c r="Q6" s="40">
        <v>-0.03</v>
      </c>
      <c r="R6" s="40">
        <v>-0.03</v>
      </c>
      <c r="S6" s="40">
        <v>-0.03</v>
      </c>
      <c r="T6" s="40">
        <v>-0.03</v>
      </c>
      <c r="U6" s="40">
        <v>-0.03</v>
      </c>
      <c r="V6" s="40">
        <v>-0.03</v>
      </c>
      <c r="W6" s="40">
        <v>-0.02</v>
      </c>
      <c r="X6" s="40">
        <v>0</v>
      </c>
    </row>
    <row r="7" spans="1:24" s="3" customFormat="1" ht="12.75">
      <c r="A7" s="3">
        <f>A6+1</f>
        <v>2</v>
      </c>
      <c r="B7" s="5">
        <v>-0.03</v>
      </c>
      <c r="C7" s="5">
        <v>-0.03</v>
      </c>
      <c r="D7" s="5">
        <v>-0.03</v>
      </c>
      <c r="E7" s="5">
        <v>-0.02</v>
      </c>
      <c r="F7" s="5">
        <v>-0.01</v>
      </c>
      <c r="G7" s="5">
        <v>0.01</v>
      </c>
      <c r="H7" s="5">
        <v>0.01</v>
      </c>
      <c r="I7" s="5">
        <v>0.02</v>
      </c>
      <c r="J7" s="5">
        <v>0.04</v>
      </c>
      <c r="K7" s="5">
        <v>0.07</v>
      </c>
      <c r="L7" s="5">
        <v>0.07</v>
      </c>
      <c r="M7" s="5">
        <v>0.1</v>
      </c>
      <c r="O7" s="41">
        <v>-0.03</v>
      </c>
      <c r="P7" s="41">
        <v>-0.03</v>
      </c>
      <c r="Q7" s="41">
        <v>-0.03</v>
      </c>
      <c r="R7" s="41">
        <v>-0.03</v>
      </c>
      <c r="S7" s="41">
        <v>-0.03</v>
      </c>
      <c r="T7" s="41">
        <v>-0.03</v>
      </c>
      <c r="U7" s="41">
        <v>-0.03</v>
      </c>
      <c r="V7" s="41">
        <v>-0.02</v>
      </c>
      <c r="W7" s="41">
        <v>0.01</v>
      </c>
      <c r="X7" s="41">
        <v>0.04</v>
      </c>
    </row>
    <row r="8" spans="1:24" s="23" customFormat="1" ht="13.5" thickBot="1">
      <c r="A8" s="42">
        <f aca="true" t="shared" si="0" ref="A8:A27">A7+1</f>
        <v>3</v>
      </c>
      <c r="B8" s="24">
        <v>-0.03</v>
      </c>
      <c r="C8" s="24">
        <v>-0.03</v>
      </c>
      <c r="D8" s="24">
        <v>-0.02</v>
      </c>
      <c r="E8" s="24">
        <v>-0.02</v>
      </c>
      <c r="F8" s="24">
        <v>0.01</v>
      </c>
      <c r="G8" s="24">
        <v>0.03</v>
      </c>
      <c r="H8" s="31">
        <v>0.03</v>
      </c>
      <c r="I8" s="24">
        <v>0.05</v>
      </c>
      <c r="J8" s="34">
        <v>0.08</v>
      </c>
      <c r="K8" s="24">
        <v>0.1</v>
      </c>
      <c r="L8" s="24">
        <v>0.12</v>
      </c>
      <c r="M8" s="24">
        <v>0.14</v>
      </c>
      <c r="O8" s="43">
        <v>-0.03</v>
      </c>
      <c r="P8" s="23">
        <v>-0.03</v>
      </c>
      <c r="Q8" s="23">
        <v>-0.03</v>
      </c>
      <c r="R8" s="43">
        <v>-0.03</v>
      </c>
      <c r="S8" s="23">
        <v>-0.01</v>
      </c>
      <c r="T8" s="23">
        <v>-0.03</v>
      </c>
      <c r="U8" s="23">
        <v>-0.02</v>
      </c>
      <c r="V8" s="23">
        <v>0.01</v>
      </c>
      <c r="W8" s="23">
        <v>0.04</v>
      </c>
      <c r="X8" s="23">
        <v>0.08</v>
      </c>
    </row>
    <row r="9" spans="1:24" ht="12.75">
      <c r="A9" s="3">
        <f t="shared" si="0"/>
        <v>4</v>
      </c>
      <c r="B9" s="20">
        <v>-0.03</v>
      </c>
      <c r="C9" s="20">
        <v>-0.03</v>
      </c>
      <c r="D9" s="20">
        <v>-0.02</v>
      </c>
      <c r="E9" s="20">
        <v>0.01</v>
      </c>
      <c r="F9" s="20">
        <v>0.03</v>
      </c>
      <c r="G9" s="20">
        <v>0.07</v>
      </c>
      <c r="H9" s="30">
        <v>0.06</v>
      </c>
      <c r="I9" s="20">
        <v>0.09</v>
      </c>
      <c r="J9" s="33">
        <v>0.12</v>
      </c>
      <c r="K9" s="20">
        <v>0.15</v>
      </c>
      <c r="L9" s="20">
        <v>0.16</v>
      </c>
      <c r="M9" s="20">
        <v>0.18</v>
      </c>
      <c r="O9" s="41">
        <v>-0.03</v>
      </c>
      <c r="P9" s="41">
        <v>-0.03</v>
      </c>
      <c r="Q9" s="41">
        <v>-0.01</v>
      </c>
      <c r="R9" s="41">
        <v>-0.02</v>
      </c>
      <c r="S9" s="41">
        <v>0.02</v>
      </c>
      <c r="T9" s="41">
        <v>-0.01</v>
      </c>
      <c r="U9" s="41">
        <v>-0.01</v>
      </c>
      <c r="V9" s="41">
        <v>0.03</v>
      </c>
      <c r="W9" s="41">
        <v>0.08</v>
      </c>
      <c r="X9" s="41">
        <v>0.14</v>
      </c>
    </row>
    <row r="10" spans="1:24" ht="12.75">
      <c r="A10" s="3">
        <f t="shared" si="0"/>
        <v>5</v>
      </c>
      <c r="B10" s="20">
        <v>-0.03</v>
      </c>
      <c r="C10" s="20">
        <v>-0.02</v>
      </c>
      <c r="D10" s="20">
        <v>0.01</v>
      </c>
      <c r="E10" s="20">
        <v>0.05</v>
      </c>
      <c r="F10" s="20">
        <v>0.07</v>
      </c>
      <c r="G10" s="20">
        <v>0.11</v>
      </c>
      <c r="H10" s="30">
        <v>0.13</v>
      </c>
      <c r="I10" s="20">
        <v>0.16</v>
      </c>
      <c r="J10" s="33">
        <v>0.2</v>
      </c>
      <c r="K10" s="20">
        <v>0.23</v>
      </c>
      <c r="L10" s="20">
        <v>0.22</v>
      </c>
      <c r="M10" s="20">
        <v>0.24</v>
      </c>
      <c r="O10" s="41">
        <v>-0.03</v>
      </c>
      <c r="P10" s="41">
        <v>-0.02</v>
      </c>
      <c r="Q10" s="41">
        <v>0.03</v>
      </c>
      <c r="R10" s="41">
        <v>0.01</v>
      </c>
      <c r="S10" s="41">
        <v>0.07</v>
      </c>
      <c r="T10" s="41">
        <v>0.03</v>
      </c>
      <c r="U10" s="41">
        <v>0.03</v>
      </c>
      <c r="V10" s="41">
        <v>0.1</v>
      </c>
      <c r="W10" s="41">
        <v>0.16</v>
      </c>
      <c r="X10" s="41">
        <v>0.2</v>
      </c>
    </row>
    <row r="11" spans="1:24" ht="13.5" thickBot="1">
      <c r="A11" s="3">
        <f t="shared" si="0"/>
        <v>6</v>
      </c>
      <c r="B11" s="20">
        <v>-0.02</v>
      </c>
      <c r="C11" s="20">
        <v>0.01</v>
      </c>
      <c r="D11" s="20">
        <v>0.05</v>
      </c>
      <c r="E11" s="20">
        <v>0.1</v>
      </c>
      <c r="F11" s="20">
        <v>0.15</v>
      </c>
      <c r="G11" s="20">
        <v>0.19</v>
      </c>
      <c r="H11" s="30">
        <v>0.19</v>
      </c>
      <c r="I11" s="20">
        <v>0.22</v>
      </c>
      <c r="J11" s="33">
        <v>0.25</v>
      </c>
      <c r="K11" s="20">
        <v>0.27</v>
      </c>
      <c r="L11" s="20">
        <v>0.28</v>
      </c>
      <c r="M11" s="20">
        <v>0.31</v>
      </c>
      <c r="O11" s="41">
        <v>-0.03</v>
      </c>
      <c r="P11" s="41">
        <v>0.01</v>
      </c>
      <c r="Q11" s="41">
        <v>0.1</v>
      </c>
      <c r="R11" s="41">
        <v>0.06</v>
      </c>
      <c r="S11" s="41">
        <v>0.15</v>
      </c>
      <c r="T11" s="41">
        <v>0.1</v>
      </c>
      <c r="U11" s="41">
        <v>0.09</v>
      </c>
      <c r="V11" s="41">
        <v>0.18</v>
      </c>
      <c r="W11" s="41">
        <v>0.23</v>
      </c>
      <c r="X11" s="41">
        <v>0.28</v>
      </c>
    </row>
    <row r="12" spans="1:24" s="48" customFormat="1" ht="12.75">
      <c r="A12" s="44">
        <f t="shared" si="0"/>
        <v>7</v>
      </c>
      <c r="B12" s="45">
        <v>0.02</v>
      </c>
      <c r="C12" s="45">
        <v>0.06</v>
      </c>
      <c r="D12" s="45">
        <v>0.13</v>
      </c>
      <c r="E12" s="45">
        <v>0.19</v>
      </c>
      <c r="F12" s="45">
        <v>0.24</v>
      </c>
      <c r="G12" s="45">
        <v>0.27</v>
      </c>
      <c r="H12" s="46">
        <v>0.27</v>
      </c>
      <c r="I12" s="45">
        <v>0.3</v>
      </c>
      <c r="J12" s="47">
        <v>0.33</v>
      </c>
      <c r="K12" s="45">
        <v>0.35</v>
      </c>
      <c r="L12" s="45">
        <v>0.36</v>
      </c>
      <c r="M12" s="45">
        <v>0.38</v>
      </c>
      <c r="O12" s="48">
        <v>0.02</v>
      </c>
      <c r="P12" s="48">
        <v>0.1</v>
      </c>
      <c r="Q12" s="48">
        <v>0.21</v>
      </c>
      <c r="R12" s="49">
        <v>0.15</v>
      </c>
      <c r="S12" s="48">
        <v>0.25</v>
      </c>
      <c r="T12" s="48">
        <v>0.2</v>
      </c>
      <c r="U12" s="48">
        <v>0.19</v>
      </c>
      <c r="V12" s="48">
        <v>0.27</v>
      </c>
      <c r="W12" s="48">
        <v>0.3</v>
      </c>
      <c r="X12" s="48">
        <v>0.33</v>
      </c>
    </row>
    <row r="13" spans="1:24" s="3" customFormat="1" ht="12.75">
      <c r="A13" s="50">
        <f t="shared" si="0"/>
        <v>8</v>
      </c>
      <c r="B13" s="20">
        <v>0.08</v>
      </c>
      <c r="C13" s="20">
        <v>0.14</v>
      </c>
      <c r="D13" s="20">
        <v>0.24</v>
      </c>
      <c r="E13" s="20">
        <v>0.28</v>
      </c>
      <c r="F13" s="20">
        <v>0.33</v>
      </c>
      <c r="G13" s="20">
        <v>0.37</v>
      </c>
      <c r="H13" s="30">
        <v>0.36</v>
      </c>
      <c r="I13" s="20">
        <v>0.38</v>
      </c>
      <c r="J13" s="33">
        <v>0.44</v>
      </c>
      <c r="K13" s="20">
        <v>0.47</v>
      </c>
      <c r="L13" s="20">
        <v>0.46</v>
      </c>
      <c r="M13" s="20">
        <v>0.49</v>
      </c>
      <c r="O13" s="41">
        <v>0.19</v>
      </c>
      <c r="P13" s="41">
        <v>0.25</v>
      </c>
      <c r="Q13" s="41">
        <v>0.32</v>
      </c>
      <c r="R13" s="41">
        <v>0.25</v>
      </c>
      <c r="S13" s="41">
        <v>0.36</v>
      </c>
      <c r="T13" s="41">
        <v>0.3</v>
      </c>
      <c r="U13" s="41">
        <v>0.3</v>
      </c>
      <c r="V13" s="41">
        <v>0.36</v>
      </c>
      <c r="W13" s="41">
        <v>0.37</v>
      </c>
      <c r="X13" s="41">
        <v>0.41</v>
      </c>
    </row>
    <row r="14" spans="1:24" s="23" customFormat="1" ht="13.5" thickBot="1">
      <c r="A14" s="42">
        <f t="shared" si="0"/>
        <v>9</v>
      </c>
      <c r="B14" s="24">
        <v>0.25</v>
      </c>
      <c r="C14" s="24">
        <v>0.31</v>
      </c>
      <c r="D14" s="24">
        <v>0.39</v>
      </c>
      <c r="E14" s="24">
        <v>0.43</v>
      </c>
      <c r="F14" s="24">
        <v>0.49</v>
      </c>
      <c r="G14" s="24">
        <v>0.52</v>
      </c>
      <c r="H14" s="31">
        <v>0.52</v>
      </c>
      <c r="I14" s="24">
        <v>0.54</v>
      </c>
      <c r="J14" s="34">
        <v>0.61</v>
      </c>
      <c r="K14" s="24">
        <v>0.61</v>
      </c>
      <c r="L14" s="24">
        <v>0.61</v>
      </c>
      <c r="M14" s="24">
        <v>0.68</v>
      </c>
      <c r="O14" s="23">
        <v>0.61</v>
      </c>
      <c r="P14" s="23">
        <v>0.53</v>
      </c>
      <c r="Q14" s="23">
        <v>0.53</v>
      </c>
      <c r="R14" s="43">
        <v>0.4</v>
      </c>
      <c r="S14" s="23">
        <v>0.54</v>
      </c>
      <c r="T14" s="23">
        <v>0.47</v>
      </c>
      <c r="U14" s="23">
        <v>0.47</v>
      </c>
      <c r="V14" s="23">
        <v>0.53</v>
      </c>
      <c r="W14" s="23">
        <v>0.51</v>
      </c>
      <c r="X14" s="23">
        <v>0.53</v>
      </c>
    </row>
    <row r="15" spans="1:24" ht="12.75">
      <c r="A15" s="3">
        <f t="shared" si="0"/>
        <v>10</v>
      </c>
      <c r="B15" s="20">
        <v>0.48</v>
      </c>
      <c r="C15" s="20">
        <v>0.5</v>
      </c>
      <c r="D15" s="20">
        <v>0.61</v>
      </c>
      <c r="E15" s="20">
        <v>0.65</v>
      </c>
      <c r="F15" s="20">
        <v>0.66</v>
      </c>
      <c r="G15" s="20">
        <v>0.73</v>
      </c>
      <c r="H15" s="30">
        <v>0.71</v>
      </c>
      <c r="I15" s="20">
        <v>0.72</v>
      </c>
      <c r="J15" s="33">
        <v>0.79</v>
      </c>
      <c r="K15" s="20">
        <v>0.79</v>
      </c>
      <c r="L15" s="20">
        <v>0.78</v>
      </c>
      <c r="M15" s="20">
        <v>0.82</v>
      </c>
      <c r="O15" s="41">
        <v>1.15</v>
      </c>
      <c r="P15" s="41">
        <v>0.92</v>
      </c>
      <c r="Q15" s="41">
        <v>0.79</v>
      </c>
      <c r="R15" s="41">
        <v>0.61</v>
      </c>
      <c r="S15" s="41">
        <v>0.77</v>
      </c>
      <c r="T15" s="41">
        <v>0.69</v>
      </c>
      <c r="U15" s="41">
        <v>0.72</v>
      </c>
      <c r="V15" s="41">
        <v>0.74</v>
      </c>
      <c r="W15" s="41">
        <v>0.71</v>
      </c>
      <c r="X15" s="41">
        <v>0.7</v>
      </c>
    </row>
    <row r="16" spans="1:24" ht="13.5" thickBot="1">
      <c r="A16" s="4" t="s">
        <v>7</v>
      </c>
      <c r="B16" s="20">
        <v>0.84</v>
      </c>
      <c r="C16" s="20">
        <v>0.89</v>
      </c>
      <c r="D16" s="20">
        <v>0.89</v>
      </c>
      <c r="E16" s="20">
        <v>0.88</v>
      </c>
      <c r="F16" s="20">
        <v>0.9</v>
      </c>
      <c r="G16" s="20">
        <v>0.95</v>
      </c>
      <c r="H16" s="30">
        <v>0.92</v>
      </c>
      <c r="I16" s="20">
        <v>0.95</v>
      </c>
      <c r="J16" s="33">
        <v>0.98</v>
      </c>
      <c r="K16" s="20">
        <v>0.99</v>
      </c>
      <c r="L16" s="20">
        <v>0.95</v>
      </c>
      <c r="M16" s="20">
        <v>0.97</v>
      </c>
      <c r="O16" s="40">
        <v>1.65</v>
      </c>
      <c r="P16" s="40">
        <v>1.42</v>
      </c>
      <c r="Q16" s="40">
        <v>1.14</v>
      </c>
      <c r="R16" s="41">
        <v>0.9</v>
      </c>
      <c r="S16" s="41">
        <v>1.07</v>
      </c>
      <c r="T16" s="41">
        <v>0.98</v>
      </c>
      <c r="U16" s="41">
        <v>1.03</v>
      </c>
      <c r="V16" s="41">
        <v>1</v>
      </c>
      <c r="W16" s="41">
        <v>0.93</v>
      </c>
      <c r="X16" s="41">
        <v>0.89</v>
      </c>
    </row>
    <row r="17" spans="1:24" s="48" customFormat="1" ht="12.75">
      <c r="A17" s="51" t="s">
        <v>8</v>
      </c>
      <c r="B17" s="45">
        <v>0.92</v>
      </c>
      <c r="C17" s="45">
        <v>0.88</v>
      </c>
      <c r="D17" s="45">
        <v>0.98</v>
      </c>
      <c r="E17" s="45">
        <v>0.94</v>
      </c>
      <c r="F17" s="45">
        <v>0.99</v>
      </c>
      <c r="G17" s="45">
        <v>0.98</v>
      </c>
      <c r="H17" s="46">
        <v>0.96</v>
      </c>
      <c r="I17" s="45">
        <v>1.02</v>
      </c>
      <c r="J17" s="47">
        <v>1.01</v>
      </c>
      <c r="K17" s="45">
        <v>1.01</v>
      </c>
      <c r="L17" s="45">
        <v>0.99</v>
      </c>
      <c r="M17" s="45">
        <v>0.99</v>
      </c>
      <c r="O17" s="48">
        <v>1.69</v>
      </c>
      <c r="P17" s="48">
        <v>1.47</v>
      </c>
      <c r="Q17" s="48">
        <v>1.2</v>
      </c>
      <c r="R17" s="49">
        <v>0.95</v>
      </c>
      <c r="S17" s="48">
        <v>1.09</v>
      </c>
      <c r="T17" s="48">
        <v>1.03</v>
      </c>
      <c r="U17" s="48">
        <v>1.07</v>
      </c>
      <c r="V17" s="48">
        <v>1.03</v>
      </c>
      <c r="W17" s="48">
        <v>0.95</v>
      </c>
      <c r="X17" s="48">
        <v>0.92</v>
      </c>
    </row>
    <row r="18" spans="1:24" s="23" customFormat="1" ht="13.5" thickBot="1">
      <c r="A18" s="42">
        <v>12</v>
      </c>
      <c r="B18" s="24">
        <v>1.14</v>
      </c>
      <c r="C18" s="24">
        <v>1.08</v>
      </c>
      <c r="D18" s="24">
        <v>1.14</v>
      </c>
      <c r="E18" s="24">
        <v>1.07</v>
      </c>
      <c r="F18" s="24">
        <v>1.1</v>
      </c>
      <c r="G18" s="24">
        <v>1.09</v>
      </c>
      <c r="H18" s="31">
        <v>1.06</v>
      </c>
      <c r="I18" s="24">
        <v>1.1</v>
      </c>
      <c r="J18" s="34">
        <v>1.08</v>
      </c>
      <c r="K18" s="24">
        <v>1.09</v>
      </c>
      <c r="L18" s="24">
        <v>1.05</v>
      </c>
      <c r="M18" s="24">
        <v>1.06</v>
      </c>
      <c r="O18" s="23">
        <v>1.82</v>
      </c>
      <c r="P18" s="23">
        <v>1.66</v>
      </c>
      <c r="Q18" s="23">
        <v>1.37</v>
      </c>
      <c r="R18" s="43">
        <v>1.12</v>
      </c>
      <c r="S18" s="23">
        <v>1.24</v>
      </c>
      <c r="T18" s="23">
        <v>1.18</v>
      </c>
      <c r="U18" s="23">
        <v>1.25</v>
      </c>
      <c r="V18" s="23">
        <v>1.13</v>
      </c>
      <c r="W18" s="23">
        <v>1.03</v>
      </c>
      <c r="X18" s="23">
        <v>0.99</v>
      </c>
    </row>
    <row r="19" spans="1:24" ht="12.75">
      <c r="A19" s="3">
        <f t="shared" si="0"/>
        <v>13</v>
      </c>
      <c r="B19" s="20">
        <v>1.38</v>
      </c>
      <c r="C19" s="20">
        <v>1.34</v>
      </c>
      <c r="D19" s="20">
        <v>1.3</v>
      </c>
      <c r="E19" s="20">
        <v>1.26</v>
      </c>
      <c r="F19" s="20">
        <v>1.25</v>
      </c>
      <c r="G19" s="20">
        <v>1.17</v>
      </c>
      <c r="H19" s="30">
        <v>1.18</v>
      </c>
      <c r="I19" s="20">
        <v>1.18</v>
      </c>
      <c r="J19" s="33">
        <v>1.14</v>
      </c>
      <c r="K19" s="20">
        <v>1.16</v>
      </c>
      <c r="L19" s="20">
        <v>1.1</v>
      </c>
      <c r="M19" s="20">
        <v>1.12</v>
      </c>
      <c r="O19" s="40">
        <v>1.91</v>
      </c>
      <c r="P19" s="40">
        <v>1.81</v>
      </c>
      <c r="Q19" s="40">
        <v>1.59</v>
      </c>
      <c r="R19" s="41">
        <v>1.29</v>
      </c>
      <c r="S19" s="41">
        <v>1.43</v>
      </c>
      <c r="T19" s="41">
        <v>1.36</v>
      </c>
      <c r="U19" s="41">
        <v>1.42</v>
      </c>
      <c r="V19" s="41">
        <v>1.27</v>
      </c>
      <c r="W19" s="41">
        <v>1.11</v>
      </c>
      <c r="X19" s="41">
        <v>1.05</v>
      </c>
    </row>
    <row r="20" spans="1:24" ht="12.75">
      <c r="A20" s="3">
        <f t="shared" si="0"/>
        <v>14</v>
      </c>
      <c r="B20" s="20">
        <v>1.59</v>
      </c>
      <c r="C20" s="20">
        <v>1.54</v>
      </c>
      <c r="D20" s="20">
        <v>1.52</v>
      </c>
      <c r="E20" s="20">
        <v>1.44</v>
      </c>
      <c r="F20" s="20">
        <v>1.39</v>
      </c>
      <c r="G20" s="20">
        <v>1.3</v>
      </c>
      <c r="H20" s="30">
        <v>1.31</v>
      </c>
      <c r="I20" s="20">
        <v>1.27</v>
      </c>
      <c r="J20" s="33">
        <v>1.22</v>
      </c>
      <c r="K20" s="20">
        <v>1.24</v>
      </c>
      <c r="L20" s="20">
        <v>1.16</v>
      </c>
      <c r="M20" s="20">
        <v>1.18</v>
      </c>
      <c r="O20" s="41">
        <v>1.95</v>
      </c>
      <c r="P20" s="41">
        <v>1.89</v>
      </c>
      <c r="Q20" s="41">
        <v>1.74</v>
      </c>
      <c r="R20" s="41">
        <v>1.5</v>
      </c>
      <c r="S20" s="41">
        <v>1.62</v>
      </c>
      <c r="T20" s="41">
        <v>1.58</v>
      </c>
      <c r="U20" s="41">
        <v>1.65</v>
      </c>
      <c r="V20" s="41">
        <v>1.44</v>
      </c>
      <c r="W20" s="41">
        <v>1.2</v>
      </c>
      <c r="X20" s="41">
        <v>1.12</v>
      </c>
    </row>
    <row r="21" spans="1:24" ht="13.5" thickBot="1">
      <c r="A21" s="3">
        <f t="shared" si="0"/>
        <v>15</v>
      </c>
      <c r="B21" s="20">
        <v>1.69</v>
      </c>
      <c r="C21" s="20">
        <v>1.69</v>
      </c>
      <c r="D21" s="20">
        <v>1.63</v>
      </c>
      <c r="E21" s="20">
        <v>1.59</v>
      </c>
      <c r="F21" s="20">
        <v>1.51</v>
      </c>
      <c r="G21" s="20">
        <v>1.41</v>
      </c>
      <c r="H21" s="30">
        <v>1.41</v>
      </c>
      <c r="I21" s="20">
        <v>1.34</v>
      </c>
      <c r="J21" s="33">
        <v>1.28</v>
      </c>
      <c r="K21" s="20">
        <v>1.28</v>
      </c>
      <c r="L21" s="20">
        <v>1.22</v>
      </c>
      <c r="M21" s="20">
        <v>1.2</v>
      </c>
      <c r="O21" s="41">
        <v>1.98</v>
      </c>
      <c r="P21" s="41">
        <v>1.92</v>
      </c>
      <c r="Q21" s="41">
        <v>1.84</v>
      </c>
      <c r="R21" s="41">
        <v>1.64</v>
      </c>
      <c r="S21" s="41">
        <v>1.73</v>
      </c>
      <c r="T21" s="41">
        <v>1.7</v>
      </c>
      <c r="U21" s="41">
        <v>1.76</v>
      </c>
      <c r="V21" s="41">
        <v>1.58</v>
      </c>
      <c r="W21" s="41">
        <v>1.25</v>
      </c>
      <c r="X21" s="41">
        <v>1.15</v>
      </c>
    </row>
    <row r="22" spans="1:24" s="48" customFormat="1" ht="12.75">
      <c r="A22" s="44">
        <f t="shared" si="0"/>
        <v>16</v>
      </c>
      <c r="B22" s="45">
        <v>1.83</v>
      </c>
      <c r="C22" s="45">
        <v>1.8</v>
      </c>
      <c r="D22" s="45">
        <v>1.74</v>
      </c>
      <c r="E22" s="45">
        <v>1.71</v>
      </c>
      <c r="F22" s="45">
        <v>1.65</v>
      </c>
      <c r="G22" s="45">
        <v>1.55</v>
      </c>
      <c r="H22" s="46">
        <v>1.56</v>
      </c>
      <c r="I22" s="45">
        <v>1.46</v>
      </c>
      <c r="J22" s="47">
        <v>1.39</v>
      </c>
      <c r="K22" s="45">
        <v>1.38</v>
      </c>
      <c r="L22" s="45">
        <v>1.27</v>
      </c>
      <c r="M22" s="45">
        <v>1.26</v>
      </c>
      <c r="O22" s="48">
        <v>1.99</v>
      </c>
      <c r="P22" s="48">
        <v>1.95</v>
      </c>
      <c r="Q22" s="48">
        <v>1.92</v>
      </c>
      <c r="R22" s="49">
        <v>1.8</v>
      </c>
      <c r="S22" s="48">
        <v>1.86</v>
      </c>
      <c r="T22" s="48">
        <v>1.84</v>
      </c>
      <c r="U22" s="48">
        <v>1.87</v>
      </c>
      <c r="V22" s="48">
        <v>1.73</v>
      </c>
      <c r="W22" s="48">
        <v>1.36</v>
      </c>
      <c r="X22" s="48">
        <v>1.21</v>
      </c>
    </row>
    <row r="23" spans="1:24" s="3" customFormat="1" ht="12.75">
      <c r="A23" s="50">
        <f t="shared" si="0"/>
        <v>17</v>
      </c>
      <c r="B23" s="20">
        <v>1.9</v>
      </c>
      <c r="C23" s="20">
        <v>1.89</v>
      </c>
      <c r="D23" s="20">
        <v>1.86</v>
      </c>
      <c r="E23" s="20">
        <v>1.87</v>
      </c>
      <c r="F23" s="20">
        <v>1.81</v>
      </c>
      <c r="G23" s="20">
        <v>1.73</v>
      </c>
      <c r="H23" s="30">
        <v>1.72</v>
      </c>
      <c r="I23" s="20">
        <v>1.63</v>
      </c>
      <c r="J23" s="33">
        <v>1.5</v>
      </c>
      <c r="K23" s="20">
        <v>1.43</v>
      </c>
      <c r="L23" s="20">
        <v>1.33</v>
      </c>
      <c r="M23" s="20">
        <v>1.33</v>
      </c>
      <c r="O23" s="41">
        <v>2.01</v>
      </c>
      <c r="P23" s="41">
        <v>1.98</v>
      </c>
      <c r="Q23" s="41">
        <v>1.97</v>
      </c>
      <c r="R23" s="41">
        <v>1.92</v>
      </c>
      <c r="S23" s="41">
        <v>1.94</v>
      </c>
      <c r="T23" s="41">
        <v>1.93</v>
      </c>
      <c r="U23" s="41">
        <v>1.94</v>
      </c>
      <c r="V23" s="41">
        <v>1.87</v>
      </c>
      <c r="W23" s="41">
        <v>1.53</v>
      </c>
      <c r="X23" s="41">
        <v>1.27</v>
      </c>
    </row>
    <row r="24" spans="1:24" s="23" customFormat="1" ht="13.5" thickBot="1">
      <c r="A24" s="42">
        <f t="shared" si="0"/>
        <v>18</v>
      </c>
      <c r="B24" s="24">
        <v>1.97</v>
      </c>
      <c r="C24" s="24">
        <v>1.93</v>
      </c>
      <c r="D24" s="24">
        <v>1.92</v>
      </c>
      <c r="E24" s="24">
        <v>1.92</v>
      </c>
      <c r="F24" s="24">
        <v>1.9</v>
      </c>
      <c r="G24" s="24">
        <v>1.85</v>
      </c>
      <c r="H24" s="31">
        <v>1.84</v>
      </c>
      <c r="I24" s="24">
        <v>1.79</v>
      </c>
      <c r="J24" s="34">
        <v>1.66</v>
      </c>
      <c r="K24" s="24">
        <v>1.55</v>
      </c>
      <c r="L24" s="24">
        <v>1.43</v>
      </c>
      <c r="M24" s="24">
        <v>1.4</v>
      </c>
      <c r="O24" s="23">
        <v>2.01</v>
      </c>
      <c r="P24" s="23">
        <v>2.01</v>
      </c>
      <c r="Q24" s="23">
        <v>2</v>
      </c>
      <c r="R24" s="43">
        <v>1.98</v>
      </c>
      <c r="S24" s="23">
        <v>1.98</v>
      </c>
      <c r="T24" s="23">
        <v>1.98</v>
      </c>
      <c r="U24" s="23">
        <v>1.98</v>
      </c>
      <c r="V24" s="23">
        <v>1.94</v>
      </c>
      <c r="W24" s="23">
        <v>1.72</v>
      </c>
      <c r="X24" s="23">
        <v>1.33</v>
      </c>
    </row>
    <row r="25" spans="1:24" ht="12.75">
      <c r="A25" s="3">
        <f t="shared" si="0"/>
        <v>19</v>
      </c>
      <c r="B25" s="20">
        <v>1.97</v>
      </c>
      <c r="C25" s="20">
        <v>1.99</v>
      </c>
      <c r="D25" s="20">
        <v>1.96</v>
      </c>
      <c r="E25" s="20">
        <v>1.95</v>
      </c>
      <c r="F25" s="20">
        <v>1.95</v>
      </c>
      <c r="G25" s="20">
        <v>1.91</v>
      </c>
      <c r="H25" s="30">
        <v>1.91</v>
      </c>
      <c r="I25" s="20">
        <v>1.87</v>
      </c>
      <c r="J25" s="33">
        <v>1.8</v>
      </c>
      <c r="K25" s="20">
        <v>1.66</v>
      </c>
      <c r="L25" s="20">
        <v>1.52</v>
      </c>
      <c r="M25" s="20">
        <v>1.46</v>
      </c>
      <c r="O25" s="41">
        <v>2.01</v>
      </c>
      <c r="P25" s="41">
        <v>2.02</v>
      </c>
      <c r="Q25" s="41">
        <v>2.01</v>
      </c>
      <c r="R25" s="41">
        <v>2</v>
      </c>
      <c r="S25" s="41">
        <v>2</v>
      </c>
      <c r="T25" s="41">
        <v>2</v>
      </c>
      <c r="U25" s="41">
        <v>1.99</v>
      </c>
      <c r="V25" s="41">
        <v>1.99</v>
      </c>
      <c r="W25" s="41">
        <v>1.85</v>
      </c>
      <c r="X25" s="41">
        <v>1.41</v>
      </c>
    </row>
    <row r="26" spans="1:24" ht="12.75">
      <c r="A26" s="3">
        <f t="shared" si="0"/>
        <v>20</v>
      </c>
      <c r="B26" s="20">
        <v>1.99</v>
      </c>
      <c r="C26" s="20">
        <v>2</v>
      </c>
      <c r="D26" s="20">
        <v>1.99</v>
      </c>
      <c r="E26" s="20">
        <v>1.97</v>
      </c>
      <c r="F26" s="20">
        <v>1.98</v>
      </c>
      <c r="G26" s="20">
        <v>1.95</v>
      </c>
      <c r="H26" s="30">
        <v>1.95</v>
      </c>
      <c r="I26" s="20">
        <v>1.92</v>
      </c>
      <c r="J26" s="33">
        <v>1.87</v>
      </c>
      <c r="K26" s="20">
        <v>1.79</v>
      </c>
      <c r="L26" s="20">
        <v>1.63</v>
      </c>
      <c r="M26" s="20">
        <v>1.52</v>
      </c>
      <c r="O26" s="40">
        <v>2.01</v>
      </c>
      <c r="P26" s="40">
        <v>2.02</v>
      </c>
      <c r="Q26" s="40">
        <v>2.01</v>
      </c>
      <c r="R26" s="41">
        <v>2.02</v>
      </c>
      <c r="S26" s="41">
        <v>2.01</v>
      </c>
      <c r="T26" s="41">
        <v>2.01</v>
      </c>
      <c r="U26" s="41">
        <v>2</v>
      </c>
      <c r="V26" s="41">
        <v>2</v>
      </c>
      <c r="W26" s="41">
        <v>1.92</v>
      </c>
      <c r="X26" s="41">
        <v>1.48</v>
      </c>
    </row>
    <row r="27" spans="1:24" ht="12.75">
      <c r="A27" s="3">
        <f t="shared" si="0"/>
        <v>21</v>
      </c>
      <c r="B27" s="20">
        <v>2</v>
      </c>
      <c r="C27" s="20">
        <v>2</v>
      </c>
      <c r="D27" s="20">
        <v>1.99</v>
      </c>
      <c r="E27" s="20">
        <v>1.99</v>
      </c>
      <c r="F27" s="20">
        <v>1.99</v>
      </c>
      <c r="G27" s="20">
        <v>1.97</v>
      </c>
      <c r="H27" s="30">
        <v>1.95</v>
      </c>
      <c r="I27" s="20">
        <v>1.94</v>
      </c>
      <c r="J27" s="33">
        <v>1.9</v>
      </c>
      <c r="K27" s="20">
        <v>1.83</v>
      </c>
      <c r="L27" s="20">
        <v>1.68</v>
      </c>
      <c r="M27" s="20">
        <v>1.56</v>
      </c>
      <c r="O27" s="41">
        <v>2.01</v>
      </c>
      <c r="P27" s="41">
        <v>2.02</v>
      </c>
      <c r="Q27" s="41">
        <v>2.02</v>
      </c>
      <c r="R27" s="41">
        <v>2.03</v>
      </c>
      <c r="S27" s="41">
        <v>2.01</v>
      </c>
      <c r="T27" s="41">
        <v>2.01</v>
      </c>
      <c r="U27" s="41">
        <v>2.01</v>
      </c>
      <c r="V27" s="41">
        <v>2.01</v>
      </c>
      <c r="W27" s="41">
        <v>1.93</v>
      </c>
      <c r="X27" s="41">
        <v>1.52</v>
      </c>
    </row>
    <row r="28" spans="1:24" ht="12.75">
      <c r="A28" s="4" t="s">
        <v>2</v>
      </c>
      <c r="B28" s="22">
        <v>2</v>
      </c>
      <c r="C28" s="22">
        <v>2</v>
      </c>
      <c r="D28" s="22">
        <v>2</v>
      </c>
      <c r="E28" s="22">
        <v>1.99</v>
      </c>
      <c r="F28" s="22">
        <v>1.99</v>
      </c>
      <c r="G28" s="22">
        <v>1.98</v>
      </c>
      <c r="H28" s="32">
        <v>1.98</v>
      </c>
      <c r="I28" s="22">
        <v>1.95</v>
      </c>
      <c r="J28" s="35">
        <v>1.92</v>
      </c>
      <c r="K28" s="22">
        <v>1.86</v>
      </c>
      <c r="L28" s="22">
        <v>1.72</v>
      </c>
      <c r="M28" s="22">
        <v>1.63</v>
      </c>
      <c r="O28" s="41">
        <v>2.01</v>
      </c>
      <c r="P28" s="41">
        <v>2.02</v>
      </c>
      <c r="Q28" s="41">
        <v>2.01</v>
      </c>
      <c r="R28" s="41">
        <v>2.03</v>
      </c>
      <c r="S28" s="41">
        <v>2.01</v>
      </c>
      <c r="T28" s="41">
        <v>2.01</v>
      </c>
      <c r="U28" s="41">
        <v>2.01</v>
      </c>
      <c r="V28" s="41">
        <v>2.01</v>
      </c>
      <c r="W28" s="41">
        <v>1.96</v>
      </c>
      <c r="X28" s="41">
        <v>1.57</v>
      </c>
    </row>
  </sheetData>
  <printOptions/>
  <pageMargins left="0.22" right="0.2" top="1" bottom="1" header="0.5" footer="0.5"/>
  <pageSetup fitToHeight="1" fitToWidth="1" horizontalDpi="600" verticalDpi="600" orientation="landscape" scale="97" r:id="rId1"/>
  <headerFooter alignWithMargins="0">
    <oddFooter>&amp;LFile and Tab:  &amp;F, &amp;A&amp;CPage:  &amp;P&amp;RDate and Time Printed: 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Wainwright</dc:creator>
  <cp:keywords/>
  <dc:description/>
  <cp:lastModifiedBy>Paul Wainwright</cp:lastModifiedBy>
  <cp:lastPrinted>2006-02-06T20:32:28Z</cp:lastPrinted>
  <dcterms:created xsi:type="dcterms:W3CDTF">1999-06-29T13:57:54Z</dcterms:created>
  <dcterms:modified xsi:type="dcterms:W3CDTF">2006-02-28T11:51:39Z</dcterms:modified>
  <cp:category/>
  <cp:version/>
  <cp:contentType/>
  <cp:contentStatus/>
</cp:coreProperties>
</file>